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timinas\Desktop\MPMG RAMON\15-12 Central\Documentação Pregão\"/>
    </mc:Choice>
  </mc:AlternateContent>
  <bookViews>
    <workbookView xWindow="0" yWindow="0" windowWidth="20490" windowHeight="6930"/>
  </bookViews>
  <sheets>
    <sheet name="Planilh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H70" i="1" s="1"/>
  <c r="H71" i="1" s="1"/>
  <c r="H73" i="1" s="1"/>
  <c r="G69" i="1" l="1"/>
</calcChain>
</file>

<file path=xl/sharedStrings.xml><?xml version="1.0" encoding="utf-8"?>
<sst xmlns="http://schemas.openxmlformats.org/spreadsheetml/2006/main" count="260" uniqueCount="193">
  <si>
    <t>APENSO V – MODELO PLANILHA ORÇAMENTÁRIA</t>
  </si>
  <si>
    <t>REGIÃO CENTRAL</t>
  </si>
  <si>
    <t>ITEM</t>
  </si>
  <si>
    <t>LOCALIDADE</t>
  </si>
  <si>
    <t>ENDEREÇO</t>
  </si>
  <si>
    <t>ÁREA (m²)</t>
  </si>
  <si>
    <t>UNID.</t>
  </si>
  <si>
    <t>QUANT./ANO</t>
  </si>
  <si>
    <t>VALOR UNIT. R$</t>
  </si>
  <si>
    <t>VALOR ANUAL R$</t>
  </si>
  <si>
    <t>Manutenção e Reparos em Equipamentos de Combate a Incêndio, em conformidade com todas as especificações e exigências previstas no Termo de Referência.</t>
  </si>
  <si>
    <t>1.1</t>
  </si>
  <si>
    <t>Abaeté</t>
  </si>
  <si>
    <t>Rua Frei Orlando, 330 - Centro</t>
  </si>
  <si>
    <t>MÊS</t>
  </si>
  <si>
    <t>1.2</t>
  </si>
  <si>
    <t>Arcos</t>
  </si>
  <si>
    <t>Praça Floriano Peixoto, nº 222, Centro</t>
  </si>
  <si>
    <t>1.3</t>
  </si>
  <si>
    <t>Barão de Cocais</t>
  </si>
  <si>
    <t>Av. Wilson Alvarenga, 520 – Bairro Viúva</t>
  </si>
  <si>
    <t>1.4</t>
  </si>
  <si>
    <t>Belo Horizonte</t>
  </si>
  <si>
    <t>Anel Rodoviário, BR 040 S/Nº, Km 3,8 - Bairro Palmeiras – MIP</t>
  </si>
  <si>
    <t>1.5</t>
  </si>
  <si>
    <t>Av. Afonso Pena, 2300 – Funcionários</t>
  </si>
  <si>
    <t>1.6</t>
  </si>
  <si>
    <t>Av. Álvares Cabral, 1707 UCC – Bairro Santo Agostinho</t>
  </si>
  <si>
    <t>1.7</t>
  </si>
  <si>
    <t>Av. Álvares Cabral, 1881 - Bairro Santo Agostinho</t>
  </si>
  <si>
    <t>1.8</t>
  </si>
  <si>
    <t>Av. Augusto de Lima, 1.740 –  Barro Preto</t>
  </si>
  <si>
    <t>1.9</t>
  </si>
  <si>
    <t>Av. Olegário Maciel, 515 – Centro</t>
  </si>
  <si>
    <t>1.10</t>
  </si>
  <si>
    <t>Av. Presidente Juscelino Kubitschek, 3.240 – Bairro Padre Eustáquio</t>
  </si>
  <si>
    <t>1.11</t>
  </si>
  <si>
    <t>Rua Conceição Pará, 509 – Bairro Santa Inês</t>
  </si>
  <si>
    <t>1.12</t>
  </si>
  <si>
    <t>Rua Diorita, 216, Bairro Prado</t>
  </si>
  <si>
    <t>1.13</t>
  </si>
  <si>
    <t>Rua Goitacases, 1214 - Bairro Barro Preto</t>
  </si>
  <si>
    <t>1.14</t>
  </si>
  <si>
    <t>Rua Gonçalves Dias, 2039</t>
  </si>
  <si>
    <t>1.15</t>
  </si>
  <si>
    <t>Rua Ouro Preto, 703 – Bairro Barro Preto</t>
  </si>
  <si>
    <t>1.16</t>
  </si>
  <si>
    <t>Rua Timbiras, 2941– Bairro Barro Preto</t>
  </si>
  <si>
    <t>1.17</t>
  </si>
  <si>
    <t>Rua Timbiras, 2928 – Bairro Barro Preto</t>
  </si>
  <si>
    <t>333,78
(cada andar)</t>
  </si>
  <si>
    <t>1.18</t>
  </si>
  <si>
    <t>Torre 1 – Av. Álvares Cabral, 1690 – Bairro Santo Agostinho</t>
  </si>
  <si>
    <t>1.19</t>
  </si>
  <si>
    <t>Torre 2 – Av. Álvares Cabral, 1740 – Bairro Santo Agostinho</t>
  </si>
  <si>
    <t>1.20</t>
  </si>
  <si>
    <t>Torre 3 – Rua Dias Adorno, 367 – Bairro Santo Agostinho</t>
  </si>
  <si>
    <t>1.21</t>
  </si>
  <si>
    <t>Betim</t>
  </si>
  <si>
    <t>Rua Inspetor Jaime Caldeira, 870 - Bairro Brasiléia</t>
  </si>
  <si>
    <t>1.22</t>
  </si>
  <si>
    <t>Bonfim</t>
  </si>
  <si>
    <t>Praça José de Freitas Marques, n° 233, Centro</t>
  </si>
  <si>
    <t>1.23</t>
  </si>
  <si>
    <t>Brumadinho</t>
  </si>
  <si>
    <t>Rua Governador Valadares, nº 342 – Centro</t>
  </si>
  <si>
    <t>1.24</t>
  </si>
  <si>
    <t>Caeté</t>
  </si>
  <si>
    <t>Praça Dr. João Pinheiro, nº 74 e 86 – Centro</t>
  </si>
  <si>
    <t>1.25</t>
  </si>
  <si>
    <t>Campo Belo</t>
  </si>
  <si>
    <t>Av. João Pinheiro, 290 - Centro</t>
  </si>
  <si>
    <t>1.26</t>
  </si>
  <si>
    <t>Contagem</t>
  </si>
  <si>
    <t>Rua Capitão Antônio Joaquim da Paixão, 265 – Bairro Plano Diretor de Contagem</t>
  </si>
  <si>
    <t>1.27</t>
  </si>
  <si>
    <t>Conceição do Mato Dentro</t>
  </si>
  <si>
    <t>Rua Raul Soares, 201 - Centro</t>
  </si>
  <si>
    <t>1.28</t>
  </si>
  <si>
    <t>Corinto</t>
  </si>
  <si>
    <t>Rua Dr. Antônio Alvarenga, 166 – Centro</t>
  </si>
  <si>
    <t>1.29</t>
  </si>
  <si>
    <t>Curvelo</t>
  </si>
  <si>
    <t>Av. Dr. Dalton Moreira Canabrava, 420 – Bairro Mar</t>
  </si>
  <si>
    <t>1.30</t>
  </si>
  <si>
    <t>Divinópolis</t>
  </si>
  <si>
    <t>Rua Santo Antônio, 475</t>
  </si>
  <si>
    <t>1.31</t>
  </si>
  <si>
    <t>Dores do Indaiá</t>
  </si>
  <si>
    <t>Rua Dr. Zacarias, 1334 - Centro</t>
  </si>
  <si>
    <t>1.32</t>
  </si>
  <si>
    <t>Esmeraldas</t>
  </si>
  <si>
    <t>Rua Melo Viana, 158 - Centro</t>
  </si>
  <si>
    <t>1.33</t>
  </si>
  <si>
    <t>Formiga</t>
  </si>
  <si>
    <t>Praça José Barbosa Júnior, 185 – Centro</t>
  </si>
  <si>
    <t>1.34</t>
  </si>
  <si>
    <t>Guanhães</t>
  </si>
  <si>
    <t>Rua Barão do Rio Branco, nº 278, Centro</t>
  </si>
  <si>
    <t>1.35</t>
  </si>
  <si>
    <t>Ibirité</t>
  </si>
  <si>
    <t>Rua Helena Antipoff, 495, 2ºpav., Centro</t>
  </si>
  <si>
    <t>1.36</t>
  </si>
  <si>
    <t>Igarapé</t>
  </si>
  <si>
    <t>Rua Altidório Amaral, 85 -  Bairro Cidade Jardim</t>
  </si>
  <si>
    <t>1.37</t>
  </si>
  <si>
    <t>Itabira</t>
  </si>
  <si>
    <t>Av. Martins da Costa, 349 – Bairro Pará</t>
  </si>
  <si>
    <t>1.38</t>
  </si>
  <si>
    <t>Itabirito</t>
  </si>
  <si>
    <t>Rua Leocádia de Oliveira, nº 134 - Bairro Bela Vista</t>
  </si>
  <si>
    <t>1.39</t>
  </si>
  <si>
    <t>Itaguara</t>
  </si>
  <si>
    <t>Praça Raimundo de Morais Lara, 197 - Centro</t>
  </si>
  <si>
    <t>1.40</t>
  </si>
  <si>
    <t>Itapecerica</t>
  </si>
  <si>
    <t>Rua Antônio Ribeiro Avelar, nº 149 - Flávio Morais</t>
  </si>
  <si>
    <t>1.41</t>
  </si>
  <si>
    <t>Itaúna</t>
  </si>
  <si>
    <t>Rua Josias Machado, 103 – Centro</t>
  </si>
  <si>
    <t>1.42</t>
  </si>
  <si>
    <t>Jabuticatubas</t>
  </si>
  <si>
    <t>Rua Dom Carlos de Vasconcelos, nº 218, Centro</t>
  </si>
  <si>
    <t>1.43</t>
  </si>
  <si>
    <t>Lagoa da Prata</t>
  </si>
  <si>
    <t>Rua Rodolfo Pio, nº 599, Palmeiras</t>
  </si>
  <si>
    <t>1.44</t>
  </si>
  <si>
    <t>Lavras</t>
  </si>
  <si>
    <t>Av. Ernesto Matioli, 960 – Bairro Santa Efigênia</t>
  </si>
  <si>
    <t>1.45</t>
  </si>
  <si>
    <t>Rua Comandante Nélio nº 48</t>
  </si>
  <si>
    <t>1.46</t>
  </si>
  <si>
    <t>Luz</t>
  </si>
  <si>
    <t>Rua Cel. José Thomáz nº 267, aptº 03, Centro</t>
  </si>
  <si>
    <t>1.47</t>
  </si>
  <si>
    <t>Martinho Campos</t>
  </si>
  <si>
    <t>Rua Abaeté, nº 46</t>
  </si>
  <si>
    <t>1.48</t>
  </si>
  <si>
    <t>Matozinhos</t>
  </si>
  <si>
    <t>Praça do Rosário, 85 - Bairro Centro</t>
  </si>
  <si>
    <t>1.49</t>
  </si>
  <si>
    <t>Nova Lima</t>
  </si>
  <si>
    <t>Av. 02, 140 e Rua 13, 85-Quadra 28 – Bairro Oswaldo Barbosa Pena II</t>
  </si>
  <si>
    <t>1.50</t>
  </si>
  <si>
    <t>Nova Serrana</t>
  </si>
  <si>
    <t>Av. Coronel Pacífico Pinto, 170 – Bairro Fausto Pinto</t>
  </si>
  <si>
    <t>1.51</t>
  </si>
  <si>
    <t>Oliveira</t>
  </si>
  <si>
    <t>Av. Pinheiro Chagas, nº 110</t>
  </si>
  <si>
    <t>1.52</t>
  </si>
  <si>
    <t>Pedro Leopoldo</t>
  </si>
  <si>
    <t>Rua Benedito Valadares, nº 188 Centro</t>
  </si>
  <si>
    <t>1.53</t>
  </si>
  <si>
    <t>Pitangui</t>
  </si>
  <si>
    <t>Rua Bernardo Machado, 95 – Cachoeira</t>
  </si>
  <si>
    <t>1.54</t>
  </si>
  <si>
    <t>Piumhi</t>
  </si>
  <si>
    <t>Rua Padre Abel, n° 348, Centro</t>
  </si>
  <si>
    <t>1.55</t>
  </si>
  <si>
    <t>Ribeirão das Neves</t>
  </si>
  <si>
    <t>Rua José Pedro Pereira, 175 – Bairro São Pedro</t>
  </si>
  <si>
    <t>1.56</t>
  </si>
  <si>
    <t>Rua Antônio Miguel Cerqueira Neto, 40  - Centro</t>
  </si>
  <si>
    <t>1.57</t>
  </si>
  <si>
    <t>Rio Vermelho</t>
  </si>
  <si>
    <t>Rua Bernardino Carvalhais, nº 20, Centro</t>
  </si>
  <si>
    <t>1.58</t>
  </si>
  <si>
    <t>Sabará</t>
  </si>
  <si>
    <t>Praça Melo Viana nº. 99, Centro</t>
  </si>
  <si>
    <t>1.59</t>
  </si>
  <si>
    <t>Sabinópolis</t>
  </si>
  <si>
    <t>Rua Alencar José Pimenta, 55, Centro</t>
  </si>
  <si>
    <t>1.60</t>
  </si>
  <si>
    <t>Santa Bárbara</t>
  </si>
  <si>
    <t>Rua Desembargador Moreira dos Santos, nº 45 – Centro</t>
  </si>
  <si>
    <t>1.61</t>
  </si>
  <si>
    <t>Santa Luzia</t>
  </si>
  <si>
    <t>Avenida Helena Soares Viana, 101 - Bairro Novo Centro</t>
  </si>
  <si>
    <t>1.62</t>
  </si>
  <si>
    <t>Santo Antônio do Monte</t>
  </si>
  <si>
    <t>Av. Coronel Amâncio Bernardes, nº 321 -  Centro.</t>
  </si>
  <si>
    <t>1.63</t>
  </si>
  <si>
    <t>Sete Lagoas</t>
  </si>
  <si>
    <t>Rua José Duarte de Paiva, 795 – Bairro Santa Luzia</t>
  </si>
  <si>
    <t>1.64</t>
  </si>
  <si>
    <t>Vespasiano</t>
  </si>
  <si>
    <t>Rua Afonso Pena, 479 – Bairro Santo Antônio</t>
  </si>
  <si>
    <t>PREÇO TOTAL COM BDI – MENSAL</t>
  </si>
  <si>
    <t>-</t>
  </si>
  <si>
    <t>PREÇO TOTAL COM BDI – 12 MESES</t>
  </si>
  <si>
    <t>PREÇO TOTAL COM BDI – 36 MESES</t>
  </si>
  <si>
    <t>Manutenção e Reparos de Equipamentos de Combate a Incêndio (reserva destinada ao pagamento de serviços de adaptações, substituição de todas as partes e peças necessárias ao perfeito funcionamento do sistema, diagnosticadas com falhas e/ou defeitos – inclui ressarcimento de peças e equipamentos.) – Este valor deverá ser fixo ao ser apresentado na planilha orçamentária</t>
  </si>
  <si>
    <t>PREÇO 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</si>
</sst>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0.##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entury Gothic"/>
      <family val="2"/>
    </font>
    <font>
      <b/>
      <sz val="11"/>
      <color rgb="FF000000"/>
      <name val="Century Gothic"/>
      <family val="2"/>
    </font>
    <font>
      <sz val="10"/>
      <color rgb="FF000000"/>
      <name val="Calibri"/>
      <family val="2"/>
    </font>
    <font>
      <b/>
      <sz val="13"/>
      <color rgb="FF000000"/>
      <name val="Century Gothic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4" fontId="1" fillId="0" borderId="1" xfId="1" applyBorder="1" applyAlignment="1">
      <alignment horizontal="center" vertical="center" wrapText="1"/>
    </xf>
    <xf numFmtId="44" fontId="1" fillId="0" borderId="1" xfId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0" fillId="0" borderId="0" xfId="0" applyNumberFormat="1"/>
    <xf numFmtId="44" fontId="6" fillId="0" borderId="1" xfId="1" applyFont="1" applyBorder="1" applyAlignment="1">
      <alignment horizontal="center" vertical="center"/>
    </xf>
    <xf numFmtId="44" fontId="1" fillId="0" borderId="0" xfId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4" fontId="1" fillId="0" borderId="0" xfId="1" applyFill="1"/>
    <xf numFmtId="44" fontId="0" fillId="0" borderId="0" xfId="0" applyNumberFormat="1" applyFill="1"/>
  </cellXfs>
  <cellStyles count="3">
    <cellStyle name="Excel Built-in " xfId="2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438150</xdr:colOff>
          <xdr:row>3</xdr:row>
          <xdr:rowOff>0</xdr:rowOff>
        </xdr:from>
        <xdr:to>
          <xdr:col>2</xdr:col>
          <xdr:colOff>1209675</xdr:colOff>
          <xdr:row>3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2C6D0D1-E024-48D2-A195-EE480B75F2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Composi&#231;&#227;o%20de%20Custos%20%20-%20Planilha%20Or&#231;ament&#225;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SPASIANO"/>
      <sheetName val="SETE LAGOAS"/>
      <sheetName val="SANTO ANTONIO DO MONTE"/>
      <sheetName val="SANTA LUZIA"/>
      <sheetName val="SANTA BARBARA"/>
      <sheetName val="SABINOPOLIS"/>
      <sheetName val="SABARA"/>
      <sheetName val="RIO VERMELHO"/>
      <sheetName val="R. NEVES - ANTONIO M. C. N., 40"/>
      <sheetName val="NEVES - JOSE PEDRO PEREIRA, 175"/>
      <sheetName val="PIUMHI"/>
      <sheetName val="PITANGUI"/>
      <sheetName val="PEDRO LEOPOLDO"/>
      <sheetName val="OLIVEIRA"/>
      <sheetName val="NOVA SERRANA"/>
      <sheetName val="NOVA LIMA"/>
      <sheetName val="MATOZINHOS"/>
      <sheetName val="MARTINHO CAMPOS"/>
      <sheetName val="LUZ"/>
      <sheetName val="LAVRAS - COMANDANTE NELIO, 48"/>
      <sheetName val="LAVRAS - ERNESTO MATIOLI, 960"/>
      <sheetName val="LAGOA DA PRATA"/>
      <sheetName val="JABOTICATUBAS"/>
      <sheetName val="ITAUNA"/>
      <sheetName val="ITAPECERICA"/>
      <sheetName val="ITAGUARA"/>
      <sheetName val="ITABIRITO"/>
      <sheetName val="ITABIRA"/>
      <sheetName val="IGARAPE"/>
      <sheetName val="IBIRITE"/>
      <sheetName val="GUANHAES"/>
      <sheetName val="FORMIGA"/>
      <sheetName val="ESMERALDAS"/>
      <sheetName val="DORES DO INDAIA"/>
      <sheetName val="DIVINOPOLIS"/>
      <sheetName val="CURVELO"/>
      <sheetName val="CORINTO"/>
      <sheetName val="CONCEICAO DO MATO DENTRO"/>
      <sheetName val="CONTAGEM"/>
      <sheetName val="CAMPO BELO"/>
      <sheetName val="CAETE"/>
      <sheetName val="BRUMADINHO"/>
      <sheetName val="BONFIM"/>
      <sheetName val="BETIM"/>
      <sheetName val="BH - TORRE 3"/>
      <sheetName val="BH - TORRE 2"/>
      <sheetName val="BH - TORRE 1"/>
      <sheetName val="BH - TIMBIRAS, 2928"/>
      <sheetName val="BH - TIMBIRAS, 2941"/>
      <sheetName val="BH - OURO PRETO, 703"/>
      <sheetName val="BH - GONÇALVES DIAS, 2039"/>
      <sheetName val="BH - GOITACAZES, 1214"/>
      <sheetName val="BH - DIORITA, 216"/>
      <sheetName val="BH - CONCEICAO DO PARA, 509"/>
      <sheetName val="BH - J. KUBITSCHECK, 3240"/>
      <sheetName val="BH - OLEGARIO MACIEL, 515"/>
      <sheetName val="BH - AUGUSTO DE LIMA, 1740"/>
      <sheetName val="BH - ALVARES CABRAL,1881"/>
      <sheetName val="BH - ALVARES CABRAL, 1707 UCC"/>
      <sheetName val="BH - AFONSO PENA, 2300"/>
      <sheetName val="BH - ANEL RODOVIARIO"/>
      <sheetName val="BARAO DE COCAIS"/>
      <sheetName val="ARCOS"/>
      <sheetName val="ABAETÉ"/>
      <sheetName val="1 - PLAN. ORÇAMENTÁRIA"/>
    </sheetNames>
    <sheetDataSet>
      <sheetData sheetId="0">
        <row r="47">
          <cell r="G47">
            <v>1611.220632</v>
          </cell>
        </row>
      </sheetData>
      <sheetData sheetId="1">
        <row r="47">
          <cell r="G47">
            <v>8255.9452559999991</v>
          </cell>
        </row>
      </sheetData>
      <sheetData sheetId="2">
        <row r="47">
          <cell r="G47">
            <v>2018.024136</v>
          </cell>
        </row>
      </sheetData>
      <sheetData sheetId="3">
        <row r="47">
          <cell r="G47">
            <v>8208.6670080000004</v>
          </cell>
        </row>
      </sheetData>
      <sheetData sheetId="4">
        <row r="47">
          <cell r="G47">
            <v>1449.8829840000001</v>
          </cell>
        </row>
      </sheetData>
      <sheetData sheetId="5">
        <row r="47">
          <cell r="G47">
            <v>2029.0039200000001</v>
          </cell>
        </row>
      </sheetData>
      <sheetData sheetId="6">
        <row r="47">
          <cell r="G47">
            <v>1606.3574399999998</v>
          </cell>
        </row>
      </sheetData>
      <sheetData sheetId="7">
        <row r="47">
          <cell r="G47">
            <v>1697.35428</v>
          </cell>
        </row>
      </sheetData>
      <sheetData sheetId="8">
        <row r="47">
          <cell r="G47">
            <v>1433.2879680000001</v>
          </cell>
        </row>
      </sheetData>
      <sheetData sheetId="9">
        <row r="47">
          <cell r="G47">
            <v>1159.6456800000001</v>
          </cell>
        </row>
      </sheetData>
      <sheetData sheetId="10">
        <row r="47">
          <cell r="G47">
            <v>1915.2954719999998</v>
          </cell>
        </row>
      </sheetData>
      <sheetData sheetId="11">
        <row r="47">
          <cell r="G47">
            <v>1852.675608</v>
          </cell>
        </row>
      </sheetData>
      <sheetData sheetId="12">
        <row r="47">
          <cell r="G47">
            <v>1130.366256</v>
          </cell>
        </row>
      </sheetData>
      <sheetData sheetId="13">
        <row r="47">
          <cell r="G47">
            <v>2140.2557040000002</v>
          </cell>
        </row>
      </sheetData>
      <sheetData sheetId="14">
        <row r="47">
          <cell r="G47">
            <v>2609.4283920000003</v>
          </cell>
        </row>
      </sheetData>
      <sheetData sheetId="15">
        <row r="47">
          <cell r="G47">
            <v>3188.4991920000002</v>
          </cell>
        </row>
      </sheetData>
      <sheetData sheetId="16">
        <row r="47">
          <cell r="G47">
            <v>1128.8621760000001</v>
          </cell>
        </row>
      </sheetData>
      <sheetData sheetId="17">
        <row r="47">
          <cell r="G47">
            <v>1014.6022320000001</v>
          </cell>
        </row>
      </sheetData>
      <sheetData sheetId="18">
        <row r="47">
          <cell r="G47">
            <v>1224.471528</v>
          </cell>
        </row>
      </sheetData>
      <sheetData sheetId="19">
        <row r="47">
          <cell r="G47">
            <v>658.28568000000007</v>
          </cell>
        </row>
      </sheetData>
      <sheetData sheetId="20">
        <row r="47">
          <cell r="G47">
            <v>5688.1798799999997</v>
          </cell>
        </row>
      </sheetData>
      <sheetData sheetId="21">
        <row r="47">
          <cell r="G47">
            <v>1005.3772080000001</v>
          </cell>
        </row>
      </sheetData>
      <sheetData sheetId="22">
        <row r="47">
          <cell r="G47">
            <v>1227.930912</v>
          </cell>
        </row>
      </sheetData>
      <sheetData sheetId="23">
        <row r="47">
          <cell r="G47">
            <v>8877.4812480000001</v>
          </cell>
        </row>
      </sheetData>
      <sheetData sheetId="24">
        <row r="47">
          <cell r="G47">
            <v>2134.2895199999998</v>
          </cell>
        </row>
      </sheetData>
      <sheetData sheetId="25">
        <row r="47">
          <cell r="G47">
            <v>1327.0999199999999</v>
          </cell>
        </row>
      </sheetData>
      <sheetData sheetId="26">
        <row r="47">
          <cell r="G47">
            <v>1393.9813439999998</v>
          </cell>
        </row>
      </sheetData>
      <sheetData sheetId="27">
        <row r="47">
          <cell r="G47">
            <v>1903.7641920000001</v>
          </cell>
        </row>
      </sheetData>
      <sheetData sheetId="28">
        <row r="47">
          <cell r="G47">
            <v>1230.33744</v>
          </cell>
        </row>
      </sheetData>
      <sheetData sheetId="29">
        <row r="47">
          <cell r="G47">
            <v>1380.2440799999999</v>
          </cell>
        </row>
      </sheetData>
      <sheetData sheetId="30">
        <row r="47">
          <cell r="G47">
            <v>2637.1536000000001</v>
          </cell>
        </row>
      </sheetData>
      <sheetData sheetId="31">
        <row r="47">
          <cell r="G47">
            <v>1700.813664</v>
          </cell>
        </row>
      </sheetData>
      <sheetData sheetId="32">
        <row r="47">
          <cell r="G47">
            <v>1933.7455199999999</v>
          </cell>
        </row>
      </sheetData>
      <sheetData sheetId="33">
        <row r="47">
          <cell r="G47">
            <v>1518.6194399999999</v>
          </cell>
        </row>
      </sheetData>
      <sheetData sheetId="34">
        <row r="47">
          <cell r="G47">
            <v>1548.600768</v>
          </cell>
        </row>
      </sheetData>
      <sheetData sheetId="35">
        <row r="47">
          <cell r="G47">
            <v>7683.5926799999997</v>
          </cell>
        </row>
      </sheetData>
      <sheetData sheetId="36">
        <row r="47">
          <cell r="G47">
            <v>1582.0414800000001</v>
          </cell>
        </row>
      </sheetData>
      <sheetData sheetId="37">
        <row r="47">
          <cell r="G47">
            <v>2250.153816</v>
          </cell>
        </row>
      </sheetData>
      <sheetData sheetId="38">
        <row r="47">
          <cell r="G47">
            <v>8180.9919360000004</v>
          </cell>
        </row>
      </sheetData>
      <sheetData sheetId="39">
        <row r="47">
          <cell r="G47">
            <v>2066.455512</v>
          </cell>
        </row>
      </sheetData>
      <sheetData sheetId="40">
        <row r="47">
          <cell r="G47">
            <v>4373.0624640000005</v>
          </cell>
        </row>
      </sheetData>
      <sheetData sheetId="41">
        <row r="47">
          <cell r="G47">
            <v>1602.0958800000001</v>
          </cell>
        </row>
      </sheetData>
      <sheetData sheetId="42">
        <row r="47">
          <cell r="G47">
            <v>1556.6726640000002</v>
          </cell>
        </row>
      </sheetData>
      <sheetData sheetId="43">
        <row r="47">
          <cell r="G47">
            <v>8190.2169599999997</v>
          </cell>
        </row>
      </sheetData>
      <sheetData sheetId="44">
        <row r="47">
          <cell r="G47">
            <v>45217.157039999998</v>
          </cell>
        </row>
      </sheetData>
      <sheetData sheetId="45">
        <row r="47">
          <cell r="G47">
            <v>45217.157039999998</v>
          </cell>
        </row>
      </sheetData>
      <sheetData sheetId="46">
        <row r="47">
          <cell r="G47">
            <v>45217.157039999998</v>
          </cell>
        </row>
      </sheetData>
      <sheetData sheetId="47">
        <row r="47">
          <cell r="G47">
            <v>7959.5913599999994</v>
          </cell>
        </row>
      </sheetData>
      <sheetData sheetId="48">
        <row r="47">
          <cell r="G47">
            <v>3039.74568</v>
          </cell>
        </row>
      </sheetData>
      <sheetData sheetId="49">
        <row r="47">
          <cell r="G47">
            <v>7959.5913599999994</v>
          </cell>
        </row>
      </sheetData>
      <sheetData sheetId="50">
        <row r="47">
          <cell r="G47">
            <v>47723.957040000001</v>
          </cell>
        </row>
      </sheetData>
      <sheetData sheetId="51">
        <row r="47">
          <cell r="G47">
            <v>7959.5913599999994</v>
          </cell>
        </row>
      </sheetData>
      <sheetData sheetId="52">
        <row r="47">
          <cell r="G47">
            <v>6361.7570400000004</v>
          </cell>
        </row>
      </sheetData>
      <sheetData sheetId="53">
        <row r="47">
          <cell r="G47">
            <v>2538.3856800000003</v>
          </cell>
        </row>
      </sheetData>
      <sheetData sheetId="54">
        <row r="47">
          <cell r="G47">
            <v>2538.3856800000003</v>
          </cell>
        </row>
      </sheetData>
      <sheetData sheetId="55">
        <row r="47">
          <cell r="G47">
            <v>2804.8585200000002</v>
          </cell>
        </row>
      </sheetData>
      <sheetData sheetId="56">
        <row r="47">
          <cell r="G47">
            <v>1661.0056800000002</v>
          </cell>
        </row>
      </sheetData>
      <sheetData sheetId="57">
        <row r="47">
          <cell r="G47">
            <v>2162.3656799999999</v>
          </cell>
        </row>
      </sheetData>
      <sheetData sheetId="58">
        <row r="47">
          <cell r="G47">
            <v>16373.164199999999</v>
          </cell>
        </row>
      </sheetData>
      <sheetData sheetId="59">
        <row r="47">
          <cell r="G47">
            <v>6897.4601999999995</v>
          </cell>
        </row>
      </sheetData>
      <sheetData sheetId="60">
        <row r="47">
          <cell r="G47">
            <v>4935.6385200000004</v>
          </cell>
        </row>
      </sheetData>
      <sheetData sheetId="61">
        <row r="47">
          <cell r="G47">
            <v>1578.2311439999999</v>
          </cell>
        </row>
      </sheetData>
      <sheetData sheetId="62">
        <row r="47">
          <cell r="G47">
            <v>1609.0146480000001</v>
          </cell>
        </row>
      </sheetData>
      <sheetData sheetId="63">
        <row r="47">
          <cell r="G47">
            <v>1807.352664</v>
          </cell>
        </row>
      </sheetData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8"/>
  <sheetViews>
    <sheetView tabSelected="1" topLeftCell="A67" workbookViewId="0">
      <selection activeCell="H73" sqref="H73"/>
    </sheetView>
  </sheetViews>
  <sheetFormatPr defaultRowHeight="15" x14ac:dyDescent="0.25"/>
  <cols>
    <col min="2" max="2" width="20.5703125" customWidth="1"/>
    <col min="3" max="3" width="43.42578125" customWidth="1"/>
    <col min="4" max="4" width="14" customWidth="1"/>
    <col min="6" max="6" width="16.42578125" customWidth="1"/>
    <col min="7" max="7" width="18.5703125" customWidth="1"/>
    <col min="8" max="8" width="22.85546875" customWidth="1"/>
    <col min="9" max="9" width="17.85546875" customWidth="1"/>
    <col min="10" max="10" width="15" customWidth="1"/>
    <col min="258" max="258" width="20.5703125" customWidth="1"/>
    <col min="259" max="259" width="43.42578125" customWidth="1"/>
    <col min="260" max="260" width="14" customWidth="1"/>
    <col min="262" max="262" width="16.42578125" customWidth="1"/>
    <col min="263" max="263" width="18.5703125" customWidth="1"/>
    <col min="264" max="264" width="22.85546875" customWidth="1"/>
    <col min="265" max="265" width="17.85546875" customWidth="1"/>
    <col min="266" max="266" width="15" customWidth="1"/>
    <col min="514" max="514" width="20.5703125" customWidth="1"/>
    <col min="515" max="515" width="43.42578125" customWidth="1"/>
    <col min="516" max="516" width="14" customWidth="1"/>
    <col min="518" max="518" width="16.42578125" customWidth="1"/>
    <col min="519" max="519" width="18.5703125" customWidth="1"/>
    <col min="520" max="520" width="22.85546875" customWidth="1"/>
    <col min="521" max="521" width="17.85546875" customWidth="1"/>
    <col min="522" max="522" width="15" customWidth="1"/>
    <col min="770" max="770" width="20.5703125" customWidth="1"/>
    <col min="771" max="771" width="43.42578125" customWidth="1"/>
    <col min="772" max="772" width="14" customWidth="1"/>
    <col min="774" max="774" width="16.42578125" customWidth="1"/>
    <col min="775" max="775" width="18.5703125" customWidth="1"/>
    <col min="776" max="776" width="22.85546875" customWidth="1"/>
    <col min="777" max="777" width="17.85546875" customWidth="1"/>
    <col min="778" max="778" width="15" customWidth="1"/>
    <col min="1026" max="1026" width="20.5703125" customWidth="1"/>
    <col min="1027" max="1027" width="43.42578125" customWidth="1"/>
    <col min="1028" max="1028" width="14" customWidth="1"/>
    <col min="1030" max="1030" width="16.42578125" customWidth="1"/>
    <col min="1031" max="1031" width="18.5703125" customWidth="1"/>
    <col min="1032" max="1032" width="22.85546875" customWidth="1"/>
    <col min="1033" max="1033" width="17.85546875" customWidth="1"/>
    <col min="1034" max="1034" width="15" customWidth="1"/>
    <col min="1282" max="1282" width="20.5703125" customWidth="1"/>
    <col min="1283" max="1283" width="43.42578125" customWidth="1"/>
    <col min="1284" max="1284" width="14" customWidth="1"/>
    <col min="1286" max="1286" width="16.42578125" customWidth="1"/>
    <col min="1287" max="1287" width="18.5703125" customWidth="1"/>
    <col min="1288" max="1288" width="22.85546875" customWidth="1"/>
    <col min="1289" max="1289" width="17.85546875" customWidth="1"/>
    <col min="1290" max="1290" width="15" customWidth="1"/>
    <col min="1538" max="1538" width="20.5703125" customWidth="1"/>
    <col min="1539" max="1539" width="43.42578125" customWidth="1"/>
    <col min="1540" max="1540" width="14" customWidth="1"/>
    <col min="1542" max="1542" width="16.42578125" customWidth="1"/>
    <col min="1543" max="1543" width="18.5703125" customWidth="1"/>
    <col min="1544" max="1544" width="22.85546875" customWidth="1"/>
    <col min="1545" max="1545" width="17.85546875" customWidth="1"/>
    <col min="1546" max="1546" width="15" customWidth="1"/>
    <col min="1794" max="1794" width="20.5703125" customWidth="1"/>
    <col min="1795" max="1795" width="43.42578125" customWidth="1"/>
    <col min="1796" max="1796" width="14" customWidth="1"/>
    <col min="1798" max="1798" width="16.42578125" customWidth="1"/>
    <col min="1799" max="1799" width="18.5703125" customWidth="1"/>
    <col min="1800" max="1800" width="22.85546875" customWidth="1"/>
    <col min="1801" max="1801" width="17.85546875" customWidth="1"/>
    <col min="1802" max="1802" width="15" customWidth="1"/>
    <col min="2050" max="2050" width="20.5703125" customWidth="1"/>
    <col min="2051" max="2051" width="43.42578125" customWidth="1"/>
    <col min="2052" max="2052" width="14" customWidth="1"/>
    <col min="2054" max="2054" width="16.42578125" customWidth="1"/>
    <col min="2055" max="2055" width="18.5703125" customWidth="1"/>
    <col min="2056" max="2056" width="22.85546875" customWidth="1"/>
    <col min="2057" max="2057" width="17.85546875" customWidth="1"/>
    <col min="2058" max="2058" width="15" customWidth="1"/>
    <col min="2306" max="2306" width="20.5703125" customWidth="1"/>
    <col min="2307" max="2307" width="43.42578125" customWidth="1"/>
    <col min="2308" max="2308" width="14" customWidth="1"/>
    <col min="2310" max="2310" width="16.42578125" customWidth="1"/>
    <col min="2311" max="2311" width="18.5703125" customWidth="1"/>
    <col min="2312" max="2312" width="22.85546875" customWidth="1"/>
    <col min="2313" max="2313" width="17.85546875" customWidth="1"/>
    <col min="2314" max="2314" width="15" customWidth="1"/>
    <col min="2562" max="2562" width="20.5703125" customWidth="1"/>
    <col min="2563" max="2563" width="43.42578125" customWidth="1"/>
    <col min="2564" max="2564" width="14" customWidth="1"/>
    <col min="2566" max="2566" width="16.42578125" customWidth="1"/>
    <col min="2567" max="2567" width="18.5703125" customWidth="1"/>
    <col min="2568" max="2568" width="22.85546875" customWidth="1"/>
    <col min="2569" max="2569" width="17.85546875" customWidth="1"/>
    <col min="2570" max="2570" width="15" customWidth="1"/>
    <col min="2818" max="2818" width="20.5703125" customWidth="1"/>
    <col min="2819" max="2819" width="43.42578125" customWidth="1"/>
    <col min="2820" max="2820" width="14" customWidth="1"/>
    <col min="2822" max="2822" width="16.42578125" customWidth="1"/>
    <col min="2823" max="2823" width="18.5703125" customWidth="1"/>
    <col min="2824" max="2824" width="22.85546875" customWidth="1"/>
    <col min="2825" max="2825" width="17.85546875" customWidth="1"/>
    <col min="2826" max="2826" width="15" customWidth="1"/>
    <col min="3074" max="3074" width="20.5703125" customWidth="1"/>
    <col min="3075" max="3075" width="43.42578125" customWidth="1"/>
    <col min="3076" max="3076" width="14" customWidth="1"/>
    <col min="3078" max="3078" width="16.42578125" customWidth="1"/>
    <col min="3079" max="3079" width="18.5703125" customWidth="1"/>
    <col min="3080" max="3080" width="22.85546875" customWidth="1"/>
    <col min="3081" max="3081" width="17.85546875" customWidth="1"/>
    <col min="3082" max="3082" width="15" customWidth="1"/>
    <col min="3330" max="3330" width="20.5703125" customWidth="1"/>
    <col min="3331" max="3331" width="43.42578125" customWidth="1"/>
    <col min="3332" max="3332" width="14" customWidth="1"/>
    <col min="3334" max="3334" width="16.42578125" customWidth="1"/>
    <col min="3335" max="3335" width="18.5703125" customWidth="1"/>
    <col min="3336" max="3336" width="22.85546875" customWidth="1"/>
    <col min="3337" max="3337" width="17.85546875" customWidth="1"/>
    <col min="3338" max="3338" width="15" customWidth="1"/>
    <col min="3586" max="3586" width="20.5703125" customWidth="1"/>
    <col min="3587" max="3587" width="43.42578125" customWidth="1"/>
    <col min="3588" max="3588" width="14" customWidth="1"/>
    <col min="3590" max="3590" width="16.42578125" customWidth="1"/>
    <col min="3591" max="3591" width="18.5703125" customWidth="1"/>
    <col min="3592" max="3592" width="22.85546875" customWidth="1"/>
    <col min="3593" max="3593" width="17.85546875" customWidth="1"/>
    <col min="3594" max="3594" width="15" customWidth="1"/>
    <col min="3842" max="3842" width="20.5703125" customWidth="1"/>
    <col min="3843" max="3843" width="43.42578125" customWidth="1"/>
    <col min="3844" max="3844" width="14" customWidth="1"/>
    <col min="3846" max="3846" width="16.42578125" customWidth="1"/>
    <col min="3847" max="3847" width="18.5703125" customWidth="1"/>
    <col min="3848" max="3848" width="22.85546875" customWidth="1"/>
    <col min="3849" max="3849" width="17.85546875" customWidth="1"/>
    <col min="3850" max="3850" width="15" customWidth="1"/>
    <col min="4098" max="4098" width="20.5703125" customWidth="1"/>
    <col min="4099" max="4099" width="43.42578125" customWidth="1"/>
    <col min="4100" max="4100" width="14" customWidth="1"/>
    <col min="4102" max="4102" width="16.42578125" customWidth="1"/>
    <col min="4103" max="4103" width="18.5703125" customWidth="1"/>
    <col min="4104" max="4104" width="22.85546875" customWidth="1"/>
    <col min="4105" max="4105" width="17.85546875" customWidth="1"/>
    <col min="4106" max="4106" width="15" customWidth="1"/>
    <col min="4354" max="4354" width="20.5703125" customWidth="1"/>
    <col min="4355" max="4355" width="43.42578125" customWidth="1"/>
    <col min="4356" max="4356" width="14" customWidth="1"/>
    <col min="4358" max="4358" width="16.42578125" customWidth="1"/>
    <col min="4359" max="4359" width="18.5703125" customWidth="1"/>
    <col min="4360" max="4360" width="22.85546875" customWidth="1"/>
    <col min="4361" max="4361" width="17.85546875" customWidth="1"/>
    <col min="4362" max="4362" width="15" customWidth="1"/>
    <col min="4610" max="4610" width="20.5703125" customWidth="1"/>
    <col min="4611" max="4611" width="43.42578125" customWidth="1"/>
    <col min="4612" max="4612" width="14" customWidth="1"/>
    <col min="4614" max="4614" width="16.42578125" customWidth="1"/>
    <col min="4615" max="4615" width="18.5703125" customWidth="1"/>
    <col min="4616" max="4616" width="22.85546875" customWidth="1"/>
    <col min="4617" max="4617" width="17.85546875" customWidth="1"/>
    <col min="4618" max="4618" width="15" customWidth="1"/>
    <col min="4866" max="4866" width="20.5703125" customWidth="1"/>
    <col min="4867" max="4867" width="43.42578125" customWidth="1"/>
    <col min="4868" max="4868" width="14" customWidth="1"/>
    <col min="4870" max="4870" width="16.42578125" customWidth="1"/>
    <col min="4871" max="4871" width="18.5703125" customWidth="1"/>
    <col min="4872" max="4872" width="22.85546875" customWidth="1"/>
    <col min="4873" max="4873" width="17.85546875" customWidth="1"/>
    <col min="4874" max="4874" width="15" customWidth="1"/>
    <col min="5122" max="5122" width="20.5703125" customWidth="1"/>
    <col min="5123" max="5123" width="43.42578125" customWidth="1"/>
    <col min="5124" max="5124" width="14" customWidth="1"/>
    <col min="5126" max="5126" width="16.42578125" customWidth="1"/>
    <col min="5127" max="5127" width="18.5703125" customWidth="1"/>
    <col min="5128" max="5128" width="22.85546875" customWidth="1"/>
    <col min="5129" max="5129" width="17.85546875" customWidth="1"/>
    <col min="5130" max="5130" width="15" customWidth="1"/>
    <col min="5378" max="5378" width="20.5703125" customWidth="1"/>
    <col min="5379" max="5379" width="43.42578125" customWidth="1"/>
    <col min="5380" max="5380" width="14" customWidth="1"/>
    <col min="5382" max="5382" width="16.42578125" customWidth="1"/>
    <col min="5383" max="5383" width="18.5703125" customWidth="1"/>
    <col min="5384" max="5384" width="22.85546875" customWidth="1"/>
    <col min="5385" max="5385" width="17.85546875" customWidth="1"/>
    <col min="5386" max="5386" width="15" customWidth="1"/>
    <col min="5634" max="5634" width="20.5703125" customWidth="1"/>
    <col min="5635" max="5635" width="43.42578125" customWidth="1"/>
    <col min="5636" max="5636" width="14" customWidth="1"/>
    <col min="5638" max="5638" width="16.42578125" customWidth="1"/>
    <col min="5639" max="5639" width="18.5703125" customWidth="1"/>
    <col min="5640" max="5640" width="22.85546875" customWidth="1"/>
    <col min="5641" max="5641" width="17.85546875" customWidth="1"/>
    <col min="5642" max="5642" width="15" customWidth="1"/>
    <col min="5890" max="5890" width="20.5703125" customWidth="1"/>
    <col min="5891" max="5891" width="43.42578125" customWidth="1"/>
    <col min="5892" max="5892" width="14" customWidth="1"/>
    <col min="5894" max="5894" width="16.42578125" customWidth="1"/>
    <col min="5895" max="5895" width="18.5703125" customWidth="1"/>
    <col min="5896" max="5896" width="22.85546875" customWidth="1"/>
    <col min="5897" max="5897" width="17.85546875" customWidth="1"/>
    <col min="5898" max="5898" width="15" customWidth="1"/>
    <col min="6146" max="6146" width="20.5703125" customWidth="1"/>
    <col min="6147" max="6147" width="43.42578125" customWidth="1"/>
    <col min="6148" max="6148" width="14" customWidth="1"/>
    <col min="6150" max="6150" width="16.42578125" customWidth="1"/>
    <col min="6151" max="6151" width="18.5703125" customWidth="1"/>
    <col min="6152" max="6152" width="22.85546875" customWidth="1"/>
    <col min="6153" max="6153" width="17.85546875" customWidth="1"/>
    <col min="6154" max="6154" width="15" customWidth="1"/>
    <col min="6402" max="6402" width="20.5703125" customWidth="1"/>
    <col min="6403" max="6403" width="43.42578125" customWidth="1"/>
    <col min="6404" max="6404" width="14" customWidth="1"/>
    <col min="6406" max="6406" width="16.42578125" customWidth="1"/>
    <col min="6407" max="6407" width="18.5703125" customWidth="1"/>
    <col min="6408" max="6408" width="22.85546875" customWidth="1"/>
    <col min="6409" max="6409" width="17.85546875" customWidth="1"/>
    <col min="6410" max="6410" width="15" customWidth="1"/>
    <col min="6658" max="6658" width="20.5703125" customWidth="1"/>
    <col min="6659" max="6659" width="43.42578125" customWidth="1"/>
    <col min="6660" max="6660" width="14" customWidth="1"/>
    <col min="6662" max="6662" width="16.42578125" customWidth="1"/>
    <col min="6663" max="6663" width="18.5703125" customWidth="1"/>
    <col min="6664" max="6664" width="22.85546875" customWidth="1"/>
    <col min="6665" max="6665" width="17.85546875" customWidth="1"/>
    <col min="6666" max="6666" width="15" customWidth="1"/>
    <col min="6914" max="6914" width="20.5703125" customWidth="1"/>
    <col min="6915" max="6915" width="43.42578125" customWidth="1"/>
    <col min="6916" max="6916" width="14" customWidth="1"/>
    <col min="6918" max="6918" width="16.42578125" customWidth="1"/>
    <col min="6919" max="6919" width="18.5703125" customWidth="1"/>
    <col min="6920" max="6920" width="22.85546875" customWidth="1"/>
    <col min="6921" max="6921" width="17.85546875" customWidth="1"/>
    <col min="6922" max="6922" width="15" customWidth="1"/>
    <col min="7170" max="7170" width="20.5703125" customWidth="1"/>
    <col min="7171" max="7171" width="43.42578125" customWidth="1"/>
    <col min="7172" max="7172" width="14" customWidth="1"/>
    <col min="7174" max="7174" width="16.42578125" customWidth="1"/>
    <col min="7175" max="7175" width="18.5703125" customWidth="1"/>
    <col min="7176" max="7176" width="22.85546875" customWidth="1"/>
    <col min="7177" max="7177" width="17.85546875" customWidth="1"/>
    <col min="7178" max="7178" width="15" customWidth="1"/>
    <col min="7426" max="7426" width="20.5703125" customWidth="1"/>
    <col min="7427" max="7427" width="43.42578125" customWidth="1"/>
    <col min="7428" max="7428" width="14" customWidth="1"/>
    <col min="7430" max="7430" width="16.42578125" customWidth="1"/>
    <col min="7431" max="7431" width="18.5703125" customWidth="1"/>
    <col min="7432" max="7432" width="22.85546875" customWidth="1"/>
    <col min="7433" max="7433" width="17.85546875" customWidth="1"/>
    <col min="7434" max="7434" width="15" customWidth="1"/>
    <col min="7682" max="7682" width="20.5703125" customWidth="1"/>
    <col min="7683" max="7683" width="43.42578125" customWidth="1"/>
    <col min="7684" max="7684" width="14" customWidth="1"/>
    <col min="7686" max="7686" width="16.42578125" customWidth="1"/>
    <col min="7687" max="7687" width="18.5703125" customWidth="1"/>
    <col min="7688" max="7688" width="22.85546875" customWidth="1"/>
    <col min="7689" max="7689" width="17.85546875" customWidth="1"/>
    <col min="7690" max="7690" width="15" customWidth="1"/>
    <col min="7938" max="7938" width="20.5703125" customWidth="1"/>
    <col min="7939" max="7939" width="43.42578125" customWidth="1"/>
    <col min="7940" max="7940" width="14" customWidth="1"/>
    <col min="7942" max="7942" width="16.42578125" customWidth="1"/>
    <col min="7943" max="7943" width="18.5703125" customWidth="1"/>
    <col min="7944" max="7944" width="22.85546875" customWidth="1"/>
    <col min="7945" max="7945" width="17.85546875" customWidth="1"/>
    <col min="7946" max="7946" width="15" customWidth="1"/>
    <col min="8194" max="8194" width="20.5703125" customWidth="1"/>
    <col min="8195" max="8195" width="43.42578125" customWidth="1"/>
    <col min="8196" max="8196" width="14" customWidth="1"/>
    <col min="8198" max="8198" width="16.42578125" customWidth="1"/>
    <col min="8199" max="8199" width="18.5703125" customWidth="1"/>
    <col min="8200" max="8200" width="22.85546875" customWidth="1"/>
    <col min="8201" max="8201" width="17.85546875" customWidth="1"/>
    <col min="8202" max="8202" width="15" customWidth="1"/>
    <col min="8450" max="8450" width="20.5703125" customWidth="1"/>
    <col min="8451" max="8451" width="43.42578125" customWidth="1"/>
    <col min="8452" max="8452" width="14" customWidth="1"/>
    <col min="8454" max="8454" width="16.42578125" customWidth="1"/>
    <col min="8455" max="8455" width="18.5703125" customWidth="1"/>
    <col min="8456" max="8456" width="22.85546875" customWidth="1"/>
    <col min="8457" max="8457" width="17.85546875" customWidth="1"/>
    <col min="8458" max="8458" width="15" customWidth="1"/>
    <col min="8706" max="8706" width="20.5703125" customWidth="1"/>
    <col min="8707" max="8707" width="43.42578125" customWidth="1"/>
    <col min="8708" max="8708" width="14" customWidth="1"/>
    <col min="8710" max="8710" width="16.42578125" customWidth="1"/>
    <col min="8711" max="8711" width="18.5703125" customWidth="1"/>
    <col min="8712" max="8712" width="22.85546875" customWidth="1"/>
    <col min="8713" max="8713" width="17.85546875" customWidth="1"/>
    <col min="8714" max="8714" width="15" customWidth="1"/>
    <col min="8962" max="8962" width="20.5703125" customWidth="1"/>
    <col min="8963" max="8963" width="43.42578125" customWidth="1"/>
    <col min="8964" max="8964" width="14" customWidth="1"/>
    <col min="8966" max="8966" width="16.42578125" customWidth="1"/>
    <col min="8967" max="8967" width="18.5703125" customWidth="1"/>
    <col min="8968" max="8968" width="22.85546875" customWidth="1"/>
    <col min="8969" max="8969" width="17.85546875" customWidth="1"/>
    <col min="8970" max="8970" width="15" customWidth="1"/>
    <col min="9218" max="9218" width="20.5703125" customWidth="1"/>
    <col min="9219" max="9219" width="43.42578125" customWidth="1"/>
    <col min="9220" max="9220" width="14" customWidth="1"/>
    <col min="9222" max="9222" width="16.42578125" customWidth="1"/>
    <col min="9223" max="9223" width="18.5703125" customWidth="1"/>
    <col min="9224" max="9224" width="22.85546875" customWidth="1"/>
    <col min="9225" max="9225" width="17.85546875" customWidth="1"/>
    <col min="9226" max="9226" width="15" customWidth="1"/>
    <col min="9474" max="9474" width="20.5703125" customWidth="1"/>
    <col min="9475" max="9475" width="43.42578125" customWidth="1"/>
    <col min="9476" max="9476" width="14" customWidth="1"/>
    <col min="9478" max="9478" width="16.42578125" customWidth="1"/>
    <col min="9479" max="9479" width="18.5703125" customWidth="1"/>
    <col min="9480" max="9480" width="22.85546875" customWidth="1"/>
    <col min="9481" max="9481" width="17.85546875" customWidth="1"/>
    <col min="9482" max="9482" width="15" customWidth="1"/>
    <col min="9730" max="9730" width="20.5703125" customWidth="1"/>
    <col min="9731" max="9731" width="43.42578125" customWidth="1"/>
    <col min="9732" max="9732" width="14" customWidth="1"/>
    <col min="9734" max="9734" width="16.42578125" customWidth="1"/>
    <col min="9735" max="9735" width="18.5703125" customWidth="1"/>
    <col min="9736" max="9736" width="22.85546875" customWidth="1"/>
    <col min="9737" max="9737" width="17.85546875" customWidth="1"/>
    <col min="9738" max="9738" width="15" customWidth="1"/>
    <col min="9986" max="9986" width="20.5703125" customWidth="1"/>
    <col min="9987" max="9987" width="43.42578125" customWidth="1"/>
    <col min="9988" max="9988" width="14" customWidth="1"/>
    <col min="9990" max="9990" width="16.42578125" customWidth="1"/>
    <col min="9991" max="9991" width="18.5703125" customWidth="1"/>
    <col min="9992" max="9992" width="22.85546875" customWidth="1"/>
    <col min="9993" max="9993" width="17.85546875" customWidth="1"/>
    <col min="9994" max="9994" width="15" customWidth="1"/>
    <col min="10242" max="10242" width="20.5703125" customWidth="1"/>
    <col min="10243" max="10243" width="43.42578125" customWidth="1"/>
    <col min="10244" max="10244" width="14" customWidth="1"/>
    <col min="10246" max="10246" width="16.42578125" customWidth="1"/>
    <col min="10247" max="10247" width="18.5703125" customWidth="1"/>
    <col min="10248" max="10248" width="22.85546875" customWidth="1"/>
    <col min="10249" max="10249" width="17.85546875" customWidth="1"/>
    <col min="10250" max="10250" width="15" customWidth="1"/>
    <col min="10498" max="10498" width="20.5703125" customWidth="1"/>
    <col min="10499" max="10499" width="43.42578125" customWidth="1"/>
    <col min="10500" max="10500" width="14" customWidth="1"/>
    <col min="10502" max="10502" width="16.42578125" customWidth="1"/>
    <col min="10503" max="10503" width="18.5703125" customWidth="1"/>
    <col min="10504" max="10504" width="22.85546875" customWidth="1"/>
    <col min="10505" max="10505" width="17.85546875" customWidth="1"/>
    <col min="10506" max="10506" width="15" customWidth="1"/>
    <col min="10754" max="10754" width="20.5703125" customWidth="1"/>
    <col min="10755" max="10755" width="43.42578125" customWidth="1"/>
    <col min="10756" max="10756" width="14" customWidth="1"/>
    <col min="10758" max="10758" width="16.42578125" customWidth="1"/>
    <col min="10759" max="10759" width="18.5703125" customWidth="1"/>
    <col min="10760" max="10760" width="22.85546875" customWidth="1"/>
    <col min="10761" max="10761" width="17.85546875" customWidth="1"/>
    <col min="10762" max="10762" width="15" customWidth="1"/>
    <col min="11010" max="11010" width="20.5703125" customWidth="1"/>
    <col min="11011" max="11011" width="43.42578125" customWidth="1"/>
    <col min="11012" max="11012" width="14" customWidth="1"/>
    <col min="11014" max="11014" width="16.42578125" customWidth="1"/>
    <col min="11015" max="11015" width="18.5703125" customWidth="1"/>
    <col min="11016" max="11016" width="22.85546875" customWidth="1"/>
    <col min="11017" max="11017" width="17.85546875" customWidth="1"/>
    <col min="11018" max="11018" width="15" customWidth="1"/>
    <col min="11266" max="11266" width="20.5703125" customWidth="1"/>
    <col min="11267" max="11267" width="43.42578125" customWidth="1"/>
    <col min="11268" max="11268" width="14" customWidth="1"/>
    <col min="11270" max="11270" width="16.42578125" customWidth="1"/>
    <col min="11271" max="11271" width="18.5703125" customWidth="1"/>
    <col min="11272" max="11272" width="22.85546875" customWidth="1"/>
    <col min="11273" max="11273" width="17.85546875" customWidth="1"/>
    <col min="11274" max="11274" width="15" customWidth="1"/>
    <col min="11522" max="11522" width="20.5703125" customWidth="1"/>
    <col min="11523" max="11523" width="43.42578125" customWidth="1"/>
    <col min="11524" max="11524" width="14" customWidth="1"/>
    <col min="11526" max="11526" width="16.42578125" customWidth="1"/>
    <col min="11527" max="11527" width="18.5703125" customWidth="1"/>
    <col min="11528" max="11528" width="22.85546875" customWidth="1"/>
    <col min="11529" max="11529" width="17.85546875" customWidth="1"/>
    <col min="11530" max="11530" width="15" customWidth="1"/>
    <col min="11778" max="11778" width="20.5703125" customWidth="1"/>
    <col min="11779" max="11779" width="43.42578125" customWidth="1"/>
    <col min="11780" max="11780" width="14" customWidth="1"/>
    <col min="11782" max="11782" width="16.42578125" customWidth="1"/>
    <col min="11783" max="11783" width="18.5703125" customWidth="1"/>
    <col min="11784" max="11784" width="22.85546875" customWidth="1"/>
    <col min="11785" max="11785" width="17.85546875" customWidth="1"/>
    <col min="11786" max="11786" width="15" customWidth="1"/>
    <col min="12034" max="12034" width="20.5703125" customWidth="1"/>
    <col min="12035" max="12035" width="43.42578125" customWidth="1"/>
    <col min="12036" max="12036" width="14" customWidth="1"/>
    <col min="12038" max="12038" width="16.42578125" customWidth="1"/>
    <col min="12039" max="12039" width="18.5703125" customWidth="1"/>
    <col min="12040" max="12040" width="22.85546875" customWidth="1"/>
    <col min="12041" max="12041" width="17.85546875" customWidth="1"/>
    <col min="12042" max="12042" width="15" customWidth="1"/>
    <col min="12290" max="12290" width="20.5703125" customWidth="1"/>
    <col min="12291" max="12291" width="43.42578125" customWidth="1"/>
    <col min="12292" max="12292" width="14" customWidth="1"/>
    <col min="12294" max="12294" width="16.42578125" customWidth="1"/>
    <col min="12295" max="12295" width="18.5703125" customWidth="1"/>
    <col min="12296" max="12296" width="22.85546875" customWidth="1"/>
    <col min="12297" max="12297" width="17.85546875" customWidth="1"/>
    <col min="12298" max="12298" width="15" customWidth="1"/>
    <col min="12546" max="12546" width="20.5703125" customWidth="1"/>
    <col min="12547" max="12547" width="43.42578125" customWidth="1"/>
    <col min="12548" max="12548" width="14" customWidth="1"/>
    <col min="12550" max="12550" width="16.42578125" customWidth="1"/>
    <col min="12551" max="12551" width="18.5703125" customWidth="1"/>
    <col min="12552" max="12552" width="22.85546875" customWidth="1"/>
    <col min="12553" max="12553" width="17.85546875" customWidth="1"/>
    <col min="12554" max="12554" width="15" customWidth="1"/>
    <col min="12802" max="12802" width="20.5703125" customWidth="1"/>
    <col min="12803" max="12803" width="43.42578125" customWidth="1"/>
    <col min="12804" max="12804" width="14" customWidth="1"/>
    <col min="12806" max="12806" width="16.42578125" customWidth="1"/>
    <col min="12807" max="12807" width="18.5703125" customWidth="1"/>
    <col min="12808" max="12808" width="22.85546875" customWidth="1"/>
    <col min="12809" max="12809" width="17.85546875" customWidth="1"/>
    <col min="12810" max="12810" width="15" customWidth="1"/>
    <col min="13058" max="13058" width="20.5703125" customWidth="1"/>
    <col min="13059" max="13059" width="43.42578125" customWidth="1"/>
    <col min="13060" max="13060" width="14" customWidth="1"/>
    <col min="13062" max="13062" width="16.42578125" customWidth="1"/>
    <col min="13063" max="13063" width="18.5703125" customWidth="1"/>
    <col min="13064" max="13064" width="22.85546875" customWidth="1"/>
    <col min="13065" max="13065" width="17.85546875" customWidth="1"/>
    <col min="13066" max="13066" width="15" customWidth="1"/>
    <col min="13314" max="13314" width="20.5703125" customWidth="1"/>
    <col min="13315" max="13315" width="43.42578125" customWidth="1"/>
    <col min="13316" max="13316" width="14" customWidth="1"/>
    <col min="13318" max="13318" width="16.42578125" customWidth="1"/>
    <col min="13319" max="13319" width="18.5703125" customWidth="1"/>
    <col min="13320" max="13320" width="22.85546875" customWidth="1"/>
    <col min="13321" max="13321" width="17.85546875" customWidth="1"/>
    <col min="13322" max="13322" width="15" customWidth="1"/>
    <col min="13570" max="13570" width="20.5703125" customWidth="1"/>
    <col min="13571" max="13571" width="43.42578125" customWidth="1"/>
    <col min="13572" max="13572" width="14" customWidth="1"/>
    <col min="13574" max="13574" width="16.42578125" customWidth="1"/>
    <col min="13575" max="13575" width="18.5703125" customWidth="1"/>
    <col min="13576" max="13576" width="22.85546875" customWidth="1"/>
    <col min="13577" max="13577" width="17.85546875" customWidth="1"/>
    <col min="13578" max="13578" width="15" customWidth="1"/>
    <col min="13826" max="13826" width="20.5703125" customWidth="1"/>
    <col min="13827" max="13827" width="43.42578125" customWidth="1"/>
    <col min="13828" max="13828" width="14" customWidth="1"/>
    <col min="13830" max="13830" width="16.42578125" customWidth="1"/>
    <col min="13831" max="13831" width="18.5703125" customWidth="1"/>
    <col min="13832" max="13832" width="22.85546875" customWidth="1"/>
    <col min="13833" max="13833" width="17.85546875" customWidth="1"/>
    <col min="13834" max="13834" width="15" customWidth="1"/>
    <col min="14082" max="14082" width="20.5703125" customWidth="1"/>
    <col min="14083" max="14083" width="43.42578125" customWidth="1"/>
    <col min="14084" max="14084" width="14" customWidth="1"/>
    <col min="14086" max="14086" width="16.42578125" customWidth="1"/>
    <col min="14087" max="14087" width="18.5703125" customWidth="1"/>
    <col min="14088" max="14088" width="22.85546875" customWidth="1"/>
    <col min="14089" max="14089" width="17.85546875" customWidth="1"/>
    <col min="14090" max="14090" width="15" customWidth="1"/>
    <col min="14338" max="14338" width="20.5703125" customWidth="1"/>
    <col min="14339" max="14339" width="43.42578125" customWidth="1"/>
    <col min="14340" max="14340" width="14" customWidth="1"/>
    <col min="14342" max="14342" width="16.42578125" customWidth="1"/>
    <col min="14343" max="14343" width="18.5703125" customWidth="1"/>
    <col min="14344" max="14344" width="22.85546875" customWidth="1"/>
    <col min="14345" max="14345" width="17.85546875" customWidth="1"/>
    <col min="14346" max="14346" width="15" customWidth="1"/>
    <col min="14594" max="14594" width="20.5703125" customWidth="1"/>
    <col min="14595" max="14595" width="43.42578125" customWidth="1"/>
    <col min="14596" max="14596" width="14" customWidth="1"/>
    <col min="14598" max="14598" width="16.42578125" customWidth="1"/>
    <col min="14599" max="14599" width="18.5703125" customWidth="1"/>
    <col min="14600" max="14600" width="22.85546875" customWidth="1"/>
    <col min="14601" max="14601" width="17.85546875" customWidth="1"/>
    <col min="14602" max="14602" width="15" customWidth="1"/>
    <col min="14850" max="14850" width="20.5703125" customWidth="1"/>
    <col min="14851" max="14851" width="43.42578125" customWidth="1"/>
    <col min="14852" max="14852" width="14" customWidth="1"/>
    <col min="14854" max="14854" width="16.42578125" customWidth="1"/>
    <col min="14855" max="14855" width="18.5703125" customWidth="1"/>
    <col min="14856" max="14856" width="22.85546875" customWidth="1"/>
    <col min="14857" max="14857" width="17.85546875" customWidth="1"/>
    <col min="14858" max="14858" width="15" customWidth="1"/>
    <col min="15106" max="15106" width="20.5703125" customWidth="1"/>
    <col min="15107" max="15107" width="43.42578125" customWidth="1"/>
    <col min="15108" max="15108" width="14" customWidth="1"/>
    <col min="15110" max="15110" width="16.42578125" customWidth="1"/>
    <col min="15111" max="15111" width="18.5703125" customWidth="1"/>
    <col min="15112" max="15112" width="22.85546875" customWidth="1"/>
    <col min="15113" max="15113" width="17.85546875" customWidth="1"/>
    <col min="15114" max="15114" width="15" customWidth="1"/>
    <col min="15362" max="15362" width="20.5703125" customWidth="1"/>
    <col min="15363" max="15363" width="43.42578125" customWidth="1"/>
    <col min="15364" max="15364" width="14" customWidth="1"/>
    <col min="15366" max="15366" width="16.42578125" customWidth="1"/>
    <col min="15367" max="15367" width="18.5703125" customWidth="1"/>
    <col min="15368" max="15368" width="22.85546875" customWidth="1"/>
    <col min="15369" max="15369" width="17.85546875" customWidth="1"/>
    <col min="15370" max="15370" width="15" customWidth="1"/>
    <col min="15618" max="15618" width="20.5703125" customWidth="1"/>
    <col min="15619" max="15619" width="43.42578125" customWidth="1"/>
    <col min="15620" max="15620" width="14" customWidth="1"/>
    <col min="15622" max="15622" width="16.42578125" customWidth="1"/>
    <col min="15623" max="15623" width="18.5703125" customWidth="1"/>
    <col min="15624" max="15624" width="22.85546875" customWidth="1"/>
    <col min="15625" max="15625" width="17.85546875" customWidth="1"/>
    <col min="15626" max="15626" width="15" customWidth="1"/>
    <col min="15874" max="15874" width="20.5703125" customWidth="1"/>
    <col min="15875" max="15875" width="43.42578125" customWidth="1"/>
    <col min="15876" max="15876" width="14" customWidth="1"/>
    <col min="15878" max="15878" width="16.42578125" customWidth="1"/>
    <col min="15879" max="15879" width="18.5703125" customWidth="1"/>
    <col min="15880" max="15880" width="22.85546875" customWidth="1"/>
    <col min="15881" max="15881" width="17.85546875" customWidth="1"/>
    <col min="15882" max="15882" width="15" customWidth="1"/>
    <col min="16130" max="16130" width="20.5703125" customWidth="1"/>
    <col min="16131" max="16131" width="43.42578125" customWidth="1"/>
    <col min="16132" max="16132" width="14" customWidth="1"/>
    <col min="16134" max="16134" width="16.42578125" customWidth="1"/>
    <col min="16135" max="16135" width="18.5703125" customWidth="1"/>
    <col min="16136" max="16136" width="22.85546875" customWidth="1"/>
    <col min="16137" max="16137" width="17.85546875" customWidth="1"/>
    <col min="16138" max="16138" width="15" customWidth="1"/>
  </cols>
  <sheetData>
    <row r="1" spans="1:8" ht="16.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6.5" x14ac:dyDescent="0.25">
      <c r="A2" s="1" t="s">
        <v>1</v>
      </c>
      <c r="B2" s="1"/>
      <c r="C2" s="1"/>
      <c r="D2" s="1"/>
      <c r="E2" s="1"/>
      <c r="F2" s="1"/>
      <c r="G2" s="1"/>
      <c r="H2" s="1"/>
    </row>
    <row r="3" spans="1:8" x14ac:dyDescent="0.2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3" t="s">
        <v>7</v>
      </c>
      <c r="G3" s="3" t="s">
        <v>8</v>
      </c>
      <c r="H3" s="3" t="s">
        <v>9</v>
      </c>
    </row>
    <row r="4" spans="1:8" ht="34.5" customHeight="1" x14ac:dyDescent="0.25">
      <c r="A4" s="4">
        <v>1</v>
      </c>
      <c r="B4" s="5" t="s">
        <v>10</v>
      </c>
      <c r="C4" s="5"/>
      <c r="D4" s="5"/>
      <c r="E4" s="5"/>
      <c r="F4" s="5"/>
      <c r="G4" s="5"/>
      <c r="H4" s="5"/>
    </row>
    <row r="5" spans="1:8" ht="16.5" x14ac:dyDescent="0.25">
      <c r="A5" s="6" t="s">
        <v>11</v>
      </c>
      <c r="B5" s="6" t="s">
        <v>12</v>
      </c>
      <c r="C5" s="7" t="s">
        <v>13</v>
      </c>
      <c r="D5" s="4">
        <v>200.99</v>
      </c>
      <c r="E5" s="4" t="s">
        <v>14</v>
      </c>
      <c r="F5" s="4">
        <v>4</v>
      </c>
      <c r="G5" s="8">
        <f>[1]ABAETÉ!G47</f>
        <v>1807.352664</v>
      </c>
      <c r="H5" s="9">
        <f t="shared" ref="H5:H68" si="0">F5*G5</f>
        <v>7229.410656</v>
      </c>
    </row>
    <row r="6" spans="1:8" ht="16.5" x14ac:dyDescent="0.25">
      <c r="A6" s="6" t="s">
        <v>15</v>
      </c>
      <c r="B6" s="4" t="s">
        <v>16</v>
      </c>
      <c r="C6" s="10" t="s">
        <v>17</v>
      </c>
      <c r="D6" s="11">
        <v>252</v>
      </c>
      <c r="E6" s="4" t="s">
        <v>14</v>
      </c>
      <c r="F6" s="4">
        <v>4</v>
      </c>
      <c r="G6" s="8">
        <f>[1]ARCOS!G47</f>
        <v>1609.0146480000001</v>
      </c>
      <c r="H6" s="9">
        <f t="shared" si="0"/>
        <v>6436.0585920000003</v>
      </c>
    </row>
    <row r="7" spans="1:8" ht="33" x14ac:dyDescent="0.25">
      <c r="A7" s="6" t="s">
        <v>18</v>
      </c>
      <c r="B7" s="4" t="s">
        <v>19</v>
      </c>
      <c r="C7" s="10" t="s">
        <v>20</v>
      </c>
      <c r="D7" s="11">
        <v>140.4</v>
      </c>
      <c r="E7" s="4" t="s">
        <v>14</v>
      </c>
      <c r="F7" s="4">
        <v>4</v>
      </c>
      <c r="G7" s="8">
        <f>'[1]BARAO DE COCAIS'!G47</f>
        <v>1578.2311439999999</v>
      </c>
      <c r="H7" s="9">
        <f t="shared" si="0"/>
        <v>6312.9245759999994</v>
      </c>
    </row>
    <row r="8" spans="1:8" ht="33" x14ac:dyDescent="0.25">
      <c r="A8" s="6" t="s">
        <v>21</v>
      </c>
      <c r="B8" s="5" t="s">
        <v>22</v>
      </c>
      <c r="C8" s="10" t="s">
        <v>23</v>
      </c>
      <c r="D8" s="11">
        <v>3098</v>
      </c>
      <c r="E8" s="4" t="s">
        <v>14</v>
      </c>
      <c r="F8" s="4">
        <v>4</v>
      </c>
      <c r="G8" s="8">
        <f>'[1]BH - ANEL RODOVIARIO'!G47</f>
        <v>4935.6385200000004</v>
      </c>
      <c r="H8" s="9">
        <f t="shared" si="0"/>
        <v>19742.554080000002</v>
      </c>
    </row>
    <row r="9" spans="1:8" ht="16.5" x14ac:dyDescent="0.25">
      <c r="A9" s="6" t="s">
        <v>24</v>
      </c>
      <c r="B9" s="5"/>
      <c r="C9" s="10" t="s">
        <v>25</v>
      </c>
      <c r="D9" s="11">
        <v>1218.82</v>
      </c>
      <c r="E9" s="4" t="s">
        <v>14</v>
      </c>
      <c r="F9" s="4">
        <v>4</v>
      </c>
      <c r="G9" s="8">
        <f>'[1]BH - AFONSO PENA, 2300'!G47</f>
        <v>6897.4601999999995</v>
      </c>
      <c r="H9" s="9">
        <f t="shared" si="0"/>
        <v>27589.840799999998</v>
      </c>
    </row>
    <row r="10" spans="1:8" ht="33" x14ac:dyDescent="0.25">
      <c r="A10" s="6" t="s">
        <v>26</v>
      </c>
      <c r="B10" s="5"/>
      <c r="C10" s="10" t="s">
        <v>27</v>
      </c>
      <c r="D10" s="11">
        <v>6806.33</v>
      </c>
      <c r="E10" s="4" t="s">
        <v>14</v>
      </c>
      <c r="F10" s="4">
        <v>4</v>
      </c>
      <c r="G10" s="8">
        <f>'[1]BH - ALVARES CABRAL, 1707 UCC'!G47</f>
        <v>16373.164199999999</v>
      </c>
      <c r="H10" s="9">
        <f t="shared" si="0"/>
        <v>65492.656799999997</v>
      </c>
    </row>
    <row r="11" spans="1:8" ht="33" x14ac:dyDescent="0.25">
      <c r="A11" s="6" t="s">
        <v>28</v>
      </c>
      <c r="B11" s="5"/>
      <c r="C11" s="10" t="s">
        <v>29</v>
      </c>
      <c r="D11" s="11">
        <v>1055.56</v>
      </c>
      <c r="E11" s="4" t="s">
        <v>14</v>
      </c>
      <c r="F11" s="4">
        <v>4</v>
      </c>
      <c r="G11" s="8">
        <f>'[1]BH - ALVARES CABRAL,1881'!G47</f>
        <v>2162.3656799999999</v>
      </c>
      <c r="H11" s="9">
        <f t="shared" si="0"/>
        <v>8649.4627199999995</v>
      </c>
    </row>
    <row r="12" spans="1:8" ht="33" x14ac:dyDescent="0.25">
      <c r="A12" s="6" t="s">
        <v>30</v>
      </c>
      <c r="B12" s="5"/>
      <c r="C12" s="10" t="s">
        <v>31</v>
      </c>
      <c r="D12" s="11">
        <v>532.67999999999995</v>
      </c>
      <c r="E12" s="4" t="s">
        <v>14</v>
      </c>
      <c r="F12" s="4">
        <v>4</v>
      </c>
      <c r="G12" s="8">
        <f>'[1]BH - AUGUSTO DE LIMA, 1740'!G47</f>
        <v>1661.0056800000002</v>
      </c>
      <c r="H12" s="9">
        <f t="shared" si="0"/>
        <v>6644.0227200000008</v>
      </c>
    </row>
    <row r="13" spans="1:8" ht="16.5" x14ac:dyDescent="0.25">
      <c r="A13" s="6" t="s">
        <v>32</v>
      </c>
      <c r="B13" s="5"/>
      <c r="C13" s="10" t="s">
        <v>33</v>
      </c>
      <c r="D13" s="11">
        <v>993.05</v>
      </c>
      <c r="E13" s="4" t="s">
        <v>14</v>
      </c>
      <c r="F13" s="4">
        <v>4</v>
      </c>
      <c r="G13" s="8">
        <f>'[1]BH - OLEGARIO MACIEL, 515'!G47</f>
        <v>2804.8585200000002</v>
      </c>
      <c r="H13" s="9">
        <f t="shared" si="0"/>
        <v>11219.434080000001</v>
      </c>
    </row>
    <row r="14" spans="1:8" ht="33" x14ac:dyDescent="0.25">
      <c r="A14" s="6" t="s">
        <v>34</v>
      </c>
      <c r="B14" s="5"/>
      <c r="C14" s="10" t="s">
        <v>35</v>
      </c>
      <c r="D14" s="11">
        <v>747.03</v>
      </c>
      <c r="E14" s="4" t="s">
        <v>14</v>
      </c>
      <c r="F14" s="4">
        <v>4</v>
      </c>
      <c r="G14" s="8">
        <f>'[1]BH - J. KUBITSCHECK, 3240'!G47</f>
        <v>2538.3856800000003</v>
      </c>
      <c r="H14" s="9">
        <f t="shared" si="0"/>
        <v>10153.542720000001</v>
      </c>
    </row>
    <row r="15" spans="1:8" ht="33" x14ac:dyDescent="0.25">
      <c r="A15" s="6" t="s">
        <v>36</v>
      </c>
      <c r="B15" s="5"/>
      <c r="C15" s="10" t="s">
        <v>37</v>
      </c>
      <c r="D15" s="11">
        <v>298</v>
      </c>
      <c r="E15" s="4" t="s">
        <v>14</v>
      </c>
      <c r="F15" s="4">
        <v>4</v>
      </c>
      <c r="G15" s="8">
        <f>'[1]BH - CONCEICAO DO PARA, 509'!G47</f>
        <v>2538.3856800000003</v>
      </c>
      <c r="H15" s="9">
        <f t="shared" si="0"/>
        <v>10153.542720000001</v>
      </c>
    </row>
    <row r="16" spans="1:8" ht="16.5" x14ac:dyDescent="0.25">
      <c r="A16" s="6" t="s">
        <v>38</v>
      </c>
      <c r="B16" s="5"/>
      <c r="C16" s="10" t="s">
        <v>39</v>
      </c>
      <c r="D16" s="11">
        <v>1342.66</v>
      </c>
      <c r="E16" s="4" t="s">
        <v>14</v>
      </c>
      <c r="F16" s="4">
        <v>4</v>
      </c>
      <c r="G16" s="8">
        <f>'[1]BH - DIORITA, 216'!G47</f>
        <v>6361.7570400000004</v>
      </c>
      <c r="H16" s="9">
        <f t="shared" si="0"/>
        <v>25447.028160000002</v>
      </c>
    </row>
    <row r="17" spans="1:8" ht="33" x14ac:dyDescent="0.25">
      <c r="A17" s="6" t="s">
        <v>40</v>
      </c>
      <c r="B17" s="5"/>
      <c r="C17" s="10" t="s">
        <v>41</v>
      </c>
      <c r="D17" s="11">
        <v>3404.71</v>
      </c>
      <c r="E17" s="4" t="s">
        <v>14</v>
      </c>
      <c r="F17" s="4">
        <v>4</v>
      </c>
      <c r="G17" s="8">
        <f>'[1]BH - GOITACAZES, 1214'!G47</f>
        <v>7959.5913599999994</v>
      </c>
      <c r="H17" s="9">
        <f t="shared" si="0"/>
        <v>31838.365439999998</v>
      </c>
    </row>
    <row r="18" spans="1:8" ht="16.5" x14ac:dyDescent="0.25">
      <c r="A18" s="6" t="s">
        <v>42</v>
      </c>
      <c r="B18" s="5"/>
      <c r="C18" s="10" t="s">
        <v>43</v>
      </c>
      <c r="D18" s="11">
        <v>12572.04</v>
      </c>
      <c r="E18" s="4" t="s">
        <v>14</v>
      </c>
      <c r="F18" s="4">
        <v>4</v>
      </c>
      <c r="G18" s="8">
        <f>'[1]BH - GONÇALVES DIAS, 2039'!G47</f>
        <v>47723.957040000001</v>
      </c>
      <c r="H18" s="9">
        <f t="shared" si="0"/>
        <v>190895.82816</v>
      </c>
    </row>
    <row r="19" spans="1:8" ht="16.5" x14ac:dyDescent="0.25">
      <c r="A19" s="6" t="s">
        <v>44</v>
      </c>
      <c r="B19" s="5"/>
      <c r="C19" s="10" t="s">
        <v>45</v>
      </c>
      <c r="D19" s="11">
        <v>2625</v>
      </c>
      <c r="E19" s="4" t="s">
        <v>14</v>
      </c>
      <c r="F19" s="4">
        <v>4</v>
      </c>
      <c r="G19" s="8">
        <f>'[1]BH - OURO PRETO, 703'!G47</f>
        <v>7959.5913599999994</v>
      </c>
      <c r="H19" s="9">
        <f t="shared" si="0"/>
        <v>31838.365439999998</v>
      </c>
    </row>
    <row r="20" spans="1:8" ht="16.5" x14ac:dyDescent="0.25">
      <c r="A20" s="6" t="s">
        <v>46</v>
      </c>
      <c r="B20" s="5"/>
      <c r="C20" s="10" t="s">
        <v>47</v>
      </c>
      <c r="D20" s="11">
        <v>339.84</v>
      </c>
      <c r="E20" s="4" t="s">
        <v>14</v>
      </c>
      <c r="F20" s="4">
        <v>4</v>
      </c>
      <c r="G20" s="8">
        <f>'[1]BH - TIMBIRAS, 2941'!G47</f>
        <v>3039.74568</v>
      </c>
      <c r="H20" s="9">
        <f t="shared" si="0"/>
        <v>12158.98272</v>
      </c>
    </row>
    <row r="21" spans="1:8" ht="49.5" x14ac:dyDescent="0.25">
      <c r="A21" s="6" t="s">
        <v>48</v>
      </c>
      <c r="B21" s="5"/>
      <c r="C21" s="10" t="s">
        <v>49</v>
      </c>
      <c r="D21" s="11" t="s">
        <v>50</v>
      </c>
      <c r="E21" s="4" t="s">
        <v>14</v>
      </c>
      <c r="F21" s="4">
        <v>4</v>
      </c>
      <c r="G21" s="8">
        <f>'[1]BH - TIMBIRAS, 2928'!G47</f>
        <v>7959.5913599999994</v>
      </c>
      <c r="H21" s="9">
        <f t="shared" si="0"/>
        <v>31838.365439999998</v>
      </c>
    </row>
    <row r="22" spans="1:8" ht="33" x14ac:dyDescent="0.25">
      <c r="A22" s="6" t="s">
        <v>51</v>
      </c>
      <c r="B22" s="5"/>
      <c r="C22" s="10" t="s">
        <v>52</v>
      </c>
      <c r="D22" s="11">
        <v>11438.96</v>
      </c>
      <c r="E22" s="4" t="s">
        <v>14</v>
      </c>
      <c r="F22" s="4">
        <v>4</v>
      </c>
      <c r="G22" s="8">
        <f>'[1]BH - TORRE 1'!G47</f>
        <v>45217.157039999998</v>
      </c>
      <c r="H22" s="9">
        <f t="shared" si="0"/>
        <v>180868.62815999999</v>
      </c>
    </row>
    <row r="23" spans="1:8" ht="33" x14ac:dyDescent="0.25">
      <c r="A23" s="6" t="s">
        <v>53</v>
      </c>
      <c r="B23" s="5"/>
      <c r="C23" s="10" t="s">
        <v>54</v>
      </c>
      <c r="D23" s="11">
        <v>9970.27</v>
      </c>
      <c r="E23" s="4" t="s">
        <v>14</v>
      </c>
      <c r="F23" s="4">
        <v>4</v>
      </c>
      <c r="G23" s="8">
        <f>'[1]BH - TORRE 2'!G47</f>
        <v>45217.157039999998</v>
      </c>
      <c r="H23" s="9">
        <f t="shared" si="0"/>
        <v>180868.62815999999</v>
      </c>
    </row>
    <row r="24" spans="1:8" ht="33" x14ac:dyDescent="0.25">
      <c r="A24" s="6" t="s">
        <v>55</v>
      </c>
      <c r="B24" s="5"/>
      <c r="C24" s="10" t="s">
        <v>56</v>
      </c>
      <c r="D24" s="11">
        <v>9008.27</v>
      </c>
      <c r="E24" s="4" t="s">
        <v>14</v>
      </c>
      <c r="F24" s="4">
        <v>4</v>
      </c>
      <c r="G24" s="8">
        <f>'[1]BH - TORRE 3'!G47</f>
        <v>45217.157039999998</v>
      </c>
      <c r="H24" s="9">
        <f t="shared" si="0"/>
        <v>180868.62815999999</v>
      </c>
    </row>
    <row r="25" spans="1:8" ht="33" x14ac:dyDescent="0.25">
      <c r="A25" s="6" t="s">
        <v>57</v>
      </c>
      <c r="B25" s="4" t="s">
        <v>58</v>
      </c>
      <c r="C25" s="10" t="s">
        <v>59</v>
      </c>
      <c r="D25" s="11">
        <v>2037.69</v>
      </c>
      <c r="E25" s="4" t="s">
        <v>14</v>
      </c>
      <c r="F25" s="4">
        <v>4</v>
      </c>
      <c r="G25" s="8">
        <f>[1]BETIM!G47</f>
        <v>8190.2169599999997</v>
      </c>
      <c r="H25" s="9">
        <f t="shared" si="0"/>
        <v>32760.867839999999</v>
      </c>
    </row>
    <row r="26" spans="1:8" ht="33" x14ac:dyDescent="0.25">
      <c r="A26" s="6" t="s">
        <v>60</v>
      </c>
      <c r="B26" s="4" t="s">
        <v>61</v>
      </c>
      <c r="C26" s="10" t="s">
        <v>62</v>
      </c>
      <c r="D26" s="11">
        <v>136.71</v>
      </c>
      <c r="E26" s="4" t="s">
        <v>14</v>
      </c>
      <c r="F26" s="4">
        <v>4</v>
      </c>
      <c r="G26" s="8">
        <f>[1]BONFIM!G47</f>
        <v>1556.6726640000002</v>
      </c>
      <c r="H26" s="9">
        <f t="shared" si="0"/>
        <v>6226.6906560000007</v>
      </c>
    </row>
    <row r="27" spans="1:8" ht="16.5" x14ac:dyDescent="0.25">
      <c r="A27" s="6" t="s">
        <v>63</v>
      </c>
      <c r="B27" s="6" t="s">
        <v>64</v>
      </c>
      <c r="C27" s="7" t="s">
        <v>65</v>
      </c>
      <c r="D27" s="4">
        <v>241.34</v>
      </c>
      <c r="E27" s="4" t="s">
        <v>14</v>
      </c>
      <c r="F27" s="4">
        <v>4</v>
      </c>
      <c r="G27" s="8">
        <f>[1]BRUMADINHO!G47</f>
        <v>1602.0958800000001</v>
      </c>
      <c r="H27" s="9">
        <f t="shared" si="0"/>
        <v>6408.3835200000003</v>
      </c>
    </row>
    <row r="28" spans="1:8" ht="33" x14ac:dyDescent="0.25">
      <c r="A28" s="6" t="s">
        <v>66</v>
      </c>
      <c r="B28" s="4" t="s">
        <v>67</v>
      </c>
      <c r="C28" s="10" t="s">
        <v>68</v>
      </c>
      <c r="D28" s="11">
        <v>934.73</v>
      </c>
      <c r="E28" s="4" t="s">
        <v>14</v>
      </c>
      <c r="F28" s="4">
        <v>4</v>
      </c>
      <c r="G28" s="8">
        <f>[1]CAETE!G47</f>
        <v>4373.0624640000005</v>
      </c>
      <c r="H28" s="9">
        <f t="shared" si="0"/>
        <v>17492.249856000002</v>
      </c>
    </row>
    <row r="29" spans="1:8" ht="16.5" x14ac:dyDescent="0.25">
      <c r="A29" s="6" t="s">
        <v>69</v>
      </c>
      <c r="B29" s="4" t="s">
        <v>70</v>
      </c>
      <c r="C29" s="10" t="s">
        <v>71</v>
      </c>
      <c r="D29" s="11">
        <v>1190.5</v>
      </c>
      <c r="E29" s="4" t="s">
        <v>14</v>
      </c>
      <c r="F29" s="4">
        <v>4</v>
      </c>
      <c r="G29" s="8">
        <f>'[1]CAMPO BELO'!G47</f>
        <v>2066.455512</v>
      </c>
      <c r="H29" s="9">
        <f t="shared" si="0"/>
        <v>8265.822048</v>
      </c>
    </row>
    <row r="30" spans="1:8" ht="49.5" x14ac:dyDescent="0.25">
      <c r="A30" s="6" t="s">
        <v>72</v>
      </c>
      <c r="B30" s="4" t="s">
        <v>73</v>
      </c>
      <c r="C30" s="10" t="s">
        <v>74</v>
      </c>
      <c r="D30" s="11">
        <v>2914.73</v>
      </c>
      <c r="E30" s="4" t="s">
        <v>14</v>
      </c>
      <c r="F30" s="4">
        <v>4</v>
      </c>
      <c r="G30" s="8">
        <f>[1]CONTAGEM!G47</f>
        <v>8180.9919360000004</v>
      </c>
      <c r="H30" s="9">
        <f t="shared" si="0"/>
        <v>32723.967744000001</v>
      </c>
    </row>
    <row r="31" spans="1:8" ht="33" x14ac:dyDescent="0.25">
      <c r="A31" s="6" t="s">
        <v>75</v>
      </c>
      <c r="B31" s="4" t="s">
        <v>76</v>
      </c>
      <c r="C31" s="10" t="s">
        <v>77</v>
      </c>
      <c r="D31" s="11">
        <v>150</v>
      </c>
      <c r="E31" s="4" t="s">
        <v>14</v>
      </c>
      <c r="F31" s="4">
        <v>4</v>
      </c>
      <c r="G31" s="8">
        <f>'[1]CONCEICAO DO MATO DENTRO'!G47</f>
        <v>2250.153816</v>
      </c>
      <c r="H31" s="9">
        <f t="shared" si="0"/>
        <v>9000.615264</v>
      </c>
    </row>
    <row r="32" spans="1:8" ht="33" x14ac:dyDescent="0.25">
      <c r="A32" s="6" t="s">
        <v>78</v>
      </c>
      <c r="B32" s="4" t="s">
        <v>79</v>
      </c>
      <c r="C32" s="10" t="s">
        <v>80</v>
      </c>
      <c r="D32" s="11">
        <v>70.260000000000005</v>
      </c>
      <c r="E32" s="4" t="s">
        <v>14</v>
      </c>
      <c r="F32" s="4">
        <v>4</v>
      </c>
      <c r="G32" s="8">
        <f>[1]CORINTO!G47</f>
        <v>1582.0414800000001</v>
      </c>
      <c r="H32" s="9">
        <f t="shared" si="0"/>
        <v>6328.1659200000004</v>
      </c>
    </row>
    <row r="33" spans="1:8" ht="33" x14ac:dyDescent="0.25">
      <c r="A33" s="6" t="s">
        <v>81</v>
      </c>
      <c r="B33" s="4" t="s">
        <v>82</v>
      </c>
      <c r="C33" s="10" t="s">
        <v>83</v>
      </c>
      <c r="D33" s="11">
        <v>1270.0899999999999</v>
      </c>
      <c r="E33" s="4" t="s">
        <v>14</v>
      </c>
      <c r="F33" s="4">
        <v>4</v>
      </c>
      <c r="G33" s="8">
        <f>[1]CURVELO!G47</f>
        <v>7683.5926799999997</v>
      </c>
      <c r="H33" s="9">
        <f t="shared" si="0"/>
        <v>30734.370719999999</v>
      </c>
    </row>
    <row r="34" spans="1:8" ht="16.5" x14ac:dyDescent="0.25">
      <c r="A34" s="6" t="s">
        <v>84</v>
      </c>
      <c r="B34" s="4" t="s">
        <v>85</v>
      </c>
      <c r="C34" s="10" t="s">
        <v>86</v>
      </c>
      <c r="D34" s="11">
        <v>208.57</v>
      </c>
      <c r="E34" s="4" t="s">
        <v>14</v>
      </c>
      <c r="F34" s="4">
        <v>4</v>
      </c>
      <c r="G34" s="8">
        <f>[1]DIVINOPOLIS!G47</f>
        <v>1548.600768</v>
      </c>
      <c r="H34" s="9">
        <f t="shared" si="0"/>
        <v>6194.4030720000001</v>
      </c>
    </row>
    <row r="35" spans="1:8" ht="16.5" x14ac:dyDescent="0.25">
      <c r="A35" s="6" t="s">
        <v>87</v>
      </c>
      <c r="B35" s="12" t="s">
        <v>88</v>
      </c>
      <c r="C35" s="13" t="s">
        <v>89</v>
      </c>
      <c r="D35" s="11">
        <v>215.26</v>
      </c>
      <c r="E35" s="4" t="s">
        <v>14</v>
      </c>
      <c r="F35" s="4">
        <v>4</v>
      </c>
      <c r="G35" s="8">
        <f>'[1]DORES DO INDAIA'!G47</f>
        <v>1518.6194399999999</v>
      </c>
      <c r="H35" s="9">
        <f t="shared" si="0"/>
        <v>6074.4777599999998</v>
      </c>
    </row>
    <row r="36" spans="1:8" ht="16.5" x14ac:dyDescent="0.25">
      <c r="A36" s="6" t="s">
        <v>90</v>
      </c>
      <c r="B36" s="12" t="s">
        <v>91</v>
      </c>
      <c r="C36" s="13" t="s">
        <v>92</v>
      </c>
      <c r="D36" s="11">
        <v>156.15</v>
      </c>
      <c r="E36" s="4" t="s">
        <v>14</v>
      </c>
      <c r="F36" s="4">
        <v>4</v>
      </c>
      <c r="G36" s="8">
        <f>[1]ESMERALDAS!G47</f>
        <v>1933.7455199999999</v>
      </c>
      <c r="H36" s="9">
        <f t="shared" si="0"/>
        <v>7734.9820799999998</v>
      </c>
    </row>
    <row r="37" spans="1:8" ht="33" x14ac:dyDescent="0.25">
      <c r="A37" s="6" t="s">
        <v>93</v>
      </c>
      <c r="B37" s="4" t="s">
        <v>94</v>
      </c>
      <c r="C37" s="10" t="s">
        <v>95</v>
      </c>
      <c r="D37" s="11">
        <v>645.45000000000005</v>
      </c>
      <c r="E37" s="4" t="s">
        <v>14</v>
      </c>
      <c r="F37" s="4">
        <v>4</v>
      </c>
      <c r="G37" s="8">
        <f>[1]FORMIGA!G47</f>
        <v>1700.813664</v>
      </c>
      <c r="H37" s="9">
        <f t="shared" si="0"/>
        <v>6803.2546560000001</v>
      </c>
    </row>
    <row r="38" spans="1:8" ht="33" x14ac:dyDescent="0.25">
      <c r="A38" s="6" t="s">
        <v>96</v>
      </c>
      <c r="B38" s="4" t="s">
        <v>97</v>
      </c>
      <c r="C38" s="10" t="s">
        <v>98</v>
      </c>
      <c r="D38" s="14">
        <v>354</v>
      </c>
      <c r="E38" s="4" t="s">
        <v>14</v>
      </c>
      <c r="F38" s="4">
        <v>4</v>
      </c>
      <c r="G38" s="8">
        <f>[1]GUANHAES!G47</f>
        <v>2637.1536000000001</v>
      </c>
      <c r="H38" s="9">
        <f t="shared" si="0"/>
        <v>10548.6144</v>
      </c>
    </row>
    <row r="39" spans="1:8" ht="33" x14ac:dyDescent="0.25">
      <c r="A39" s="6" t="s">
        <v>99</v>
      </c>
      <c r="B39" s="4" t="s">
        <v>100</v>
      </c>
      <c r="C39" s="10" t="s">
        <v>101</v>
      </c>
      <c r="D39" s="14">
        <v>840.87</v>
      </c>
      <c r="E39" s="4" t="s">
        <v>14</v>
      </c>
      <c r="F39" s="4">
        <v>4</v>
      </c>
      <c r="G39" s="8">
        <f>[1]IBIRITE!G47</f>
        <v>1380.2440799999999</v>
      </c>
      <c r="H39" s="9">
        <f t="shared" si="0"/>
        <v>5520.9763199999998</v>
      </c>
    </row>
    <row r="40" spans="1:8" ht="33" x14ac:dyDescent="0.25">
      <c r="A40" s="6" t="s">
        <v>102</v>
      </c>
      <c r="B40" s="4" t="s">
        <v>103</v>
      </c>
      <c r="C40" s="10" t="s">
        <v>104</v>
      </c>
      <c r="D40" s="11">
        <v>343</v>
      </c>
      <c r="E40" s="4" t="s">
        <v>14</v>
      </c>
      <c r="F40" s="4">
        <v>4</v>
      </c>
      <c r="G40" s="8">
        <f>[1]IGARAPE!G47</f>
        <v>1230.33744</v>
      </c>
      <c r="H40" s="9">
        <f t="shared" si="0"/>
        <v>4921.3497600000001</v>
      </c>
    </row>
    <row r="41" spans="1:8" ht="16.5" x14ac:dyDescent="0.25">
      <c r="A41" s="6" t="s">
        <v>105</v>
      </c>
      <c r="B41" s="4" t="s">
        <v>106</v>
      </c>
      <c r="C41" s="10" t="s">
        <v>107</v>
      </c>
      <c r="D41" s="11">
        <v>322.51</v>
      </c>
      <c r="E41" s="4" t="s">
        <v>14</v>
      </c>
      <c r="F41" s="4">
        <v>4</v>
      </c>
      <c r="G41" s="8">
        <f>[1]ITABIRA!G47</f>
        <v>1903.7641920000001</v>
      </c>
      <c r="H41" s="9">
        <f t="shared" si="0"/>
        <v>7615.0567680000004</v>
      </c>
    </row>
    <row r="42" spans="1:8" ht="33" x14ac:dyDescent="0.25">
      <c r="A42" s="6" t="s">
        <v>108</v>
      </c>
      <c r="B42" s="6" t="s">
        <v>109</v>
      </c>
      <c r="C42" s="10" t="s">
        <v>110</v>
      </c>
      <c r="D42" s="11">
        <v>218.25</v>
      </c>
      <c r="E42" s="4" t="s">
        <v>14</v>
      </c>
      <c r="F42" s="4">
        <v>4</v>
      </c>
      <c r="G42" s="8">
        <f>[1]ITABIRITO!G47</f>
        <v>1393.9813439999998</v>
      </c>
      <c r="H42" s="9">
        <f t="shared" si="0"/>
        <v>5575.9253759999992</v>
      </c>
    </row>
    <row r="43" spans="1:8" ht="33" x14ac:dyDescent="0.25">
      <c r="A43" s="6" t="s">
        <v>111</v>
      </c>
      <c r="B43" s="4" t="s">
        <v>112</v>
      </c>
      <c r="C43" s="10" t="s">
        <v>113</v>
      </c>
      <c r="D43" s="11">
        <v>56</v>
      </c>
      <c r="E43" s="4" t="s">
        <v>14</v>
      </c>
      <c r="F43" s="4">
        <v>4</v>
      </c>
      <c r="G43" s="8">
        <f>[1]ITAGUARA!G47</f>
        <v>1327.0999199999999</v>
      </c>
      <c r="H43" s="9">
        <f t="shared" si="0"/>
        <v>5308.3996799999995</v>
      </c>
    </row>
    <row r="44" spans="1:8" ht="16.5" x14ac:dyDescent="0.25">
      <c r="A44" s="6" t="s">
        <v>114</v>
      </c>
      <c r="B44" s="6" t="s">
        <v>115</v>
      </c>
      <c r="C44" s="7" t="s">
        <v>116</v>
      </c>
      <c r="D44" s="11">
        <v>165</v>
      </c>
      <c r="E44" s="4" t="s">
        <v>14</v>
      </c>
      <c r="F44" s="4">
        <v>4</v>
      </c>
      <c r="G44" s="8">
        <f>[1]ITAPECERICA!G47</f>
        <v>2134.2895199999998</v>
      </c>
      <c r="H44" s="9">
        <f t="shared" si="0"/>
        <v>8537.1580799999992</v>
      </c>
    </row>
    <row r="45" spans="1:8" ht="16.5" x14ac:dyDescent="0.25">
      <c r="A45" s="6" t="s">
        <v>117</v>
      </c>
      <c r="B45" s="4" t="s">
        <v>118</v>
      </c>
      <c r="C45" s="10" t="s">
        <v>119</v>
      </c>
      <c r="D45" s="11">
        <v>956</v>
      </c>
      <c r="E45" s="4" t="s">
        <v>14</v>
      </c>
      <c r="F45" s="4">
        <v>4</v>
      </c>
      <c r="G45" s="8">
        <f>[1]ITAUNA!G47</f>
        <v>8877.4812480000001</v>
      </c>
      <c r="H45" s="9">
        <f t="shared" si="0"/>
        <v>35509.924992</v>
      </c>
    </row>
    <row r="46" spans="1:8" ht="33" x14ac:dyDescent="0.25">
      <c r="A46" s="6" t="s">
        <v>120</v>
      </c>
      <c r="B46" s="4" t="s">
        <v>121</v>
      </c>
      <c r="C46" s="10" t="s">
        <v>122</v>
      </c>
      <c r="D46" s="11">
        <v>158.97999999999999</v>
      </c>
      <c r="E46" s="4" t="s">
        <v>14</v>
      </c>
      <c r="F46" s="4">
        <v>4</v>
      </c>
      <c r="G46" s="8">
        <f>[1]JABOTICATUBAS!G47</f>
        <v>1227.930912</v>
      </c>
      <c r="H46" s="9">
        <f t="shared" si="0"/>
        <v>4911.7236480000001</v>
      </c>
    </row>
    <row r="47" spans="1:8" ht="16.5" x14ac:dyDescent="0.25">
      <c r="A47" s="6" t="s">
        <v>123</v>
      </c>
      <c r="B47" s="4" t="s">
        <v>124</v>
      </c>
      <c r="C47" s="10" t="s">
        <v>125</v>
      </c>
      <c r="D47" s="11">
        <v>138.52000000000001</v>
      </c>
      <c r="E47" s="4" t="s">
        <v>14</v>
      </c>
      <c r="F47" s="4">
        <v>4</v>
      </c>
      <c r="G47" s="8">
        <f>'[1]LAGOA DA PRATA'!G47</f>
        <v>1005.3772080000001</v>
      </c>
      <c r="H47" s="9">
        <f t="shared" si="0"/>
        <v>4021.5088320000004</v>
      </c>
    </row>
    <row r="48" spans="1:8" ht="33" x14ac:dyDescent="0.25">
      <c r="A48" s="6" t="s">
        <v>126</v>
      </c>
      <c r="B48" s="4" t="s">
        <v>127</v>
      </c>
      <c r="C48" s="10" t="s">
        <v>128</v>
      </c>
      <c r="D48" s="11">
        <v>952.05</v>
      </c>
      <c r="E48" s="4" t="s">
        <v>14</v>
      </c>
      <c r="F48" s="4">
        <v>4</v>
      </c>
      <c r="G48" s="8">
        <f>'[1]LAVRAS - ERNESTO MATIOLI, 960'!G47</f>
        <v>5688.1798799999997</v>
      </c>
      <c r="H48" s="9">
        <f t="shared" si="0"/>
        <v>22752.719519999999</v>
      </c>
    </row>
    <row r="49" spans="1:8" ht="16.5" x14ac:dyDescent="0.25">
      <c r="A49" s="6" t="s">
        <v>129</v>
      </c>
      <c r="B49" s="6" t="s">
        <v>127</v>
      </c>
      <c r="C49" s="7" t="s">
        <v>130</v>
      </c>
      <c r="D49" s="11">
        <v>188.42</v>
      </c>
      <c r="E49" s="4" t="s">
        <v>14</v>
      </c>
      <c r="F49" s="4">
        <v>4</v>
      </c>
      <c r="G49" s="8">
        <f>'[1]LAVRAS - COMANDANTE NELIO, 48'!G47</f>
        <v>658.28568000000007</v>
      </c>
      <c r="H49" s="9">
        <f t="shared" si="0"/>
        <v>2633.1427200000003</v>
      </c>
    </row>
    <row r="50" spans="1:8" ht="33" x14ac:dyDescent="0.25">
      <c r="A50" s="6" t="s">
        <v>131</v>
      </c>
      <c r="B50" s="4" t="s">
        <v>132</v>
      </c>
      <c r="C50" s="10" t="s">
        <v>133</v>
      </c>
      <c r="D50" s="11">
        <v>60</v>
      </c>
      <c r="E50" s="4" t="s">
        <v>14</v>
      </c>
      <c r="F50" s="4">
        <v>4</v>
      </c>
      <c r="G50" s="8">
        <f>[1]LUZ!G47</f>
        <v>1224.471528</v>
      </c>
      <c r="H50" s="9">
        <f t="shared" si="0"/>
        <v>4897.8861120000001</v>
      </c>
    </row>
    <row r="51" spans="1:8" ht="16.5" x14ac:dyDescent="0.25">
      <c r="A51" s="6" t="s">
        <v>134</v>
      </c>
      <c r="B51" s="4" t="s">
        <v>135</v>
      </c>
      <c r="C51" s="10" t="s">
        <v>136</v>
      </c>
      <c r="D51" s="4">
        <v>61.99</v>
      </c>
      <c r="E51" s="4" t="s">
        <v>14</v>
      </c>
      <c r="F51" s="4">
        <v>4</v>
      </c>
      <c r="G51" s="8">
        <f>'[1]MARTINHO CAMPOS'!G47</f>
        <v>1014.6022320000001</v>
      </c>
      <c r="H51" s="9">
        <f t="shared" si="0"/>
        <v>4058.4089280000003</v>
      </c>
    </row>
    <row r="52" spans="1:8" ht="16.5" x14ac:dyDescent="0.25">
      <c r="A52" s="6" t="s">
        <v>137</v>
      </c>
      <c r="B52" s="4" t="s">
        <v>138</v>
      </c>
      <c r="C52" s="10" t="s">
        <v>139</v>
      </c>
      <c r="D52" s="11">
        <v>336.37</v>
      </c>
      <c r="E52" s="4" t="s">
        <v>14</v>
      </c>
      <c r="F52" s="4">
        <v>4</v>
      </c>
      <c r="G52" s="8">
        <f>[1]MATOZINHOS!G47</f>
        <v>1128.8621760000001</v>
      </c>
      <c r="H52" s="9">
        <f t="shared" si="0"/>
        <v>4515.4487040000004</v>
      </c>
    </row>
    <row r="53" spans="1:8" ht="33" x14ac:dyDescent="0.25">
      <c r="A53" s="6" t="s">
        <v>140</v>
      </c>
      <c r="B53" s="4" t="s">
        <v>141</v>
      </c>
      <c r="C53" s="10" t="s">
        <v>142</v>
      </c>
      <c r="D53" s="11">
        <v>1248.48</v>
      </c>
      <c r="E53" s="4" t="s">
        <v>14</v>
      </c>
      <c r="F53" s="4">
        <v>4</v>
      </c>
      <c r="G53" s="8">
        <f>'[1]NOVA LIMA'!G47</f>
        <v>3188.4991920000002</v>
      </c>
      <c r="H53" s="9">
        <f t="shared" si="0"/>
        <v>12753.996768000001</v>
      </c>
    </row>
    <row r="54" spans="1:8" ht="33" x14ac:dyDescent="0.25">
      <c r="A54" s="6" t="s">
        <v>143</v>
      </c>
      <c r="B54" s="4" t="s">
        <v>144</v>
      </c>
      <c r="C54" s="10" t="s">
        <v>145</v>
      </c>
      <c r="D54" s="11">
        <v>562.5</v>
      </c>
      <c r="E54" s="4" t="s">
        <v>14</v>
      </c>
      <c r="F54" s="4">
        <v>4</v>
      </c>
      <c r="G54" s="8">
        <f>'[1]NOVA SERRANA'!G47</f>
        <v>2609.4283920000003</v>
      </c>
      <c r="H54" s="9">
        <f t="shared" si="0"/>
        <v>10437.713568000001</v>
      </c>
    </row>
    <row r="55" spans="1:8" ht="16.5" x14ac:dyDescent="0.25">
      <c r="A55" s="6" t="s">
        <v>146</v>
      </c>
      <c r="B55" s="4" t="s">
        <v>147</v>
      </c>
      <c r="C55" s="7" t="s">
        <v>148</v>
      </c>
      <c r="D55" s="11">
        <v>219.3</v>
      </c>
      <c r="E55" s="4" t="s">
        <v>14</v>
      </c>
      <c r="F55" s="4">
        <v>4</v>
      </c>
      <c r="G55" s="8">
        <f>[1]OLIVEIRA!G47</f>
        <v>2140.2557040000002</v>
      </c>
      <c r="H55" s="9">
        <f t="shared" si="0"/>
        <v>8561.0228160000006</v>
      </c>
    </row>
    <row r="56" spans="1:8" ht="16.5" x14ac:dyDescent="0.25">
      <c r="A56" s="6" t="s">
        <v>149</v>
      </c>
      <c r="B56" s="4" t="s">
        <v>150</v>
      </c>
      <c r="C56" s="7" t="s">
        <v>151</v>
      </c>
      <c r="D56" s="11">
        <v>286</v>
      </c>
      <c r="E56" s="4" t="s">
        <v>14</v>
      </c>
      <c r="F56" s="4">
        <v>4</v>
      </c>
      <c r="G56" s="8">
        <f>'[1]PEDRO LEOPOLDO'!G47</f>
        <v>1130.366256</v>
      </c>
      <c r="H56" s="9">
        <f t="shared" si="0"/>
        <v>4521.4650240000001</v>
      </c>
    </row>
    <row r="57" spans="1:8" ht="33" x14ac:dyDescent="0.25">
      <c r="A57" s="6" t="s">
        <v>152</v>
      </c>
      <c r="B57" s="4" t="s">
        <v>153</v>
      </c>
      <c r="C57" s="10" t="s">
        <v>154</v>
      </c>
      <c r="D57" s="11">
        <v>309.77</v>
      </c>
      <c r="E57" s="4" t="s">
        <v>14</v>
      </c>
      <c r="F57" s="4">
        <v>4</v>
      </c>
      <c r="G57" s="8">
        <f>[1]PITANGUI!G47</f>
        <v>1852.675608</v>
      </c>
      <c r="H57" s="9">
        <f t="shared" si="0"/>
        <v>7410.702432</v>
      </c>
    </row>
    <row r="58" spans="1:8" ht="16.5" x14ac:dyDescent="0.25">
      <c r="A58" s="6" t="s">
        <v>155</v>
      </c>
      <c r="B58" s="4" t="s">
        <v>156</v>
      </c>
      <c r="C58" s="10" t="s">
        <v>157</v>
      </c>
      <c r="D58" s="11">
        <v>175</v>
      </c>
      <c r="E58" s="4" t="s">
        <v>14</v>
      </c>
      <c r="F58" s="4">
        <v>4</v>
      </c>
      <c r="G58" s="8">
        <f>[1]PIUMHI!G47</f>
        <v>1915.2954719999998</v>
      </c>
      <c r="H58" s="9">
        <f t="shared" si="0"/>
        <v>7661.1818879999992</v>
      </c>
    </row>
    <row r="59" spans="1:8" ht="33" x14ac:dyDescent="0.25">
      <c r="A59" s="6" t="s">
        <v>158</v>
      </c>
      <c r="B59" s="4" t="s">
        <v>159</v>
      </c>
      <c r="C59" s="10" t="s">
        <v>160</v>
      </c>
      <c r="D59" s="11">
        <v>260.05</v>
      </c>
      <c r="E59" s="4" t="s">
        <v>14</v>
      </c>
      <c r="F59" s="4">
        <v>4</v>
      </c>
      <c r="G59" s="8">
        <f>'[1]NEVES - JOSE PEDRO PEREIRA, 175'!G47</f>
        <v>1159.6456800000001</v>
      </c>
      <c r="H59" s="9">
        <f t="shared" si="0"/>
        <v>4638.5827200000003</v>
      </c>
    </row>
    <row r="60" spans="1:8" ht="16.5" x14ac:dyDescent="0.25">
      <c r="A60" s="6" t="s">
        <v>161</v>
      </c>
      <c r="B60" s="6" t="s">
        <v>159</v>
      </c>
      <c r="C60" s="15" t="s">
        <v>162</v>
      </c>
      <c r="D60" s="11">
        <v>394.35</v>
      </c>
      <c r="E60" s="4" t="s">
        <v>14</v>
      </c>
      <c r="F60" s="4">
        <v>4</v>
      </c>
      <c r="G60" s="8">
        <f>'[1]R. NEVES - ANTONIO M. C. N., 40'!G47</f>
        <v>1433.2879680000001</v>
      </c>
      <c r="H60" s="9">
        <f t="shared" si="0"/>
        <v>5733.1518720000004</v>
      </c>
    </row>
    <row r="61" spans="1:8" ht="33" x14ac:dyDescent="0.25">
      <c r="A61" s="6" t="s">
        <v>163</v>
      </c>
      <c r="B61" s="4" t="s">
        <v>164</v>
      </c>
      <c r="C61" s="10" t="s">
        <v>165</v>
      </c>
      <c r="D61" s="11">
        <v>175.8</v>
      </c>
      <c r="E61" s="4" t="s">
        <v>14</v>
      </c>
      <c r="F61" s="4">
        <v>4</v>
      </c>
      <c r="G61" s="8">
        <f>'[1]RIO VERMELHO'!G47</f>
        <v>1697.35428</v>
      </c>
      <c r="H61" s="9">
        <f t="shared" si="0"/>
        <v>6789.4171200000001</v>
      </c>
    </row>
    <row r="62" spans="1:8" ht="16.5" x14ac:dyDescent="0.25">
      <c r="A62" s="6" t="s">
        <v>166</v>
      </c>
      <c r="B62" s="4" t="s">
        <v>167</v>
      </c>
      <c r="C62" s="10" t="s">
        <v>168</v>
      </c>
      <c r="D62" s="11">
        <v>356.94</v>
      </c>
      <c r="E62" s="4" t="s">
        <v>14</v>
      </c>
      <c r="F62" s="4">
        <v>4</v>
      </c>
      <c r="G62" s="8">
        <f>[1]SABARA!G47</f>
        <v>1606.3574399999998</v>
      </c>
      <c r="H62" s="9">
        <f t="shared" si="0"/>
        <v>6425.4297599999991</v>
      </c>
    </row>
    <row r="63" spans="1:8" ht="16.5" x14ac:dyDescent="0.25">
      <c r="A63" s="6" t="s">
        <v>169</v>
      </c>
      <c r="B63" s="4" t="s">
        <v>170</v>
      </c>
      <c r="C63" s="10" t="s">
        <v>171</v>
      </c>
      <c r="D63" s="4">
        <v>66.87</v>
      </c>
      <c r="E63" s="4" t="s">
        <v>14</v>
      </c>
      <c r="F63" s="4">
        <v>4</v>
      </c>
      <c r="G63" s="8">
        <f>[1]SABINOPOLIS!G47</f>
        <v>2029.0039200000001</v>
      </c>
      <c r="H63" s="9">
        <f t="shared" si="0"/>
        <v>8116.0156800000004</v>
      </c>
    </row>
    <row r="64" spans="1:8" ht="33" x14ac:dyDescent="0.25">
      <c r="A64" s="6" t="s">
        <v>172</v>
      </c>
      <c r="B64" s="6" t="s">
        <v>173</v>
      </c>
      <c r="C64" s="10" t="s">
        <v>174</v>
      </c>
      <c r="D64" s="11">
        <v>207</v>
      </c>
      <c r="E64" s="4" t="s">
        <v>14</v>
      </c>
      <c r="F64" s="4">
        <v>4</v>
      </c>
      <c r="G64" s="8">
        <f>'[1]SANTA BARBARA'!G47</f>
        <v>1449.8829840000001</v>
      </c>
      <c r="H64" s="9">
        <f t="shared" si="0"/>
        <v>5799.5319360000003</v>
      </c>
    </row>
    <row r="65" spans="1:9" ht="33" x14ac:dyDescent="0.25">
      <c r="A65" s="6" t="s">
        <v>175</v>
      </c>
      <c r="B65" s="4" t="s">
        <v>176</v>
      </c>
      <c r="C65" s="10" t="s">
        <v>177</v>
      </c>
      <c r="D65" s="11">
        <v>1300.0899999999999</v>
      </c>
      <c r="E65" s="4" t="s">
        <v>14</v>
      </c>
      <c r="F65" s="4">
        <v>4</v>
      </c>
      <c r="G65" s="8">
        <f>'[1]SANTA LUZIA'!G47</f>
        <v>8208.6670080000004</v>
      </c>
      <c r="H65" s="9">
        <f t="shared" si="0"/>
        <v>32834.668032000001</v>
      </c>
    </row>
    <row r="66" spans="1:9" ht="33" x14ac:dyDescent="0.25">
      <c r="A66" s="6" t="s">
        <v>178</v>
      </c>
      <c r="B66" s="4" t="s">
        <v>179</v>
      </c>
      <c r="C66" s="10" t="s">
        <v>180</v>
      </c>
      <c r="D66" s="11">
        <v>301.33999999999997</v>
      </c>
      <c r="E66" s="4" t="s">
        <v>14</v>
      </c>
      <c r="F66" s="4">
        <v>4</v>
      </c>
      <c r="G66" s="8">
        <f>'[1]SANTO ANTONIO DO MONTE'!G47</f>
        <v>2018.024136</v>
      </c>
      <c r="H66" s="9">
        <f t="shared" si="0"/>
        <v>8072.096544</v>
      </c>
    </row>
    <row r="67" spans="1:9" ht="33" x14ac:dyDescent="0.25">
      <c r="A67" s="6" t="s">
        <v>181</v>
      </c>
      <c r="B67" s="4" t="s">
        <v>182</v>
      </c>
      <c r="C67" s="10" t="s">
        <v>183</v>
      </c>
      <c r="D67" s="11">
        <v>1165.6500000000001</v>
      </c>
      <c r="E67" s="4" t="s">
        <v>14</v>
      </c>
      <c r="F67" s="4">
        <v>4</v>
      </c>
      <c r="G67" s="8">
        <f>'[1]SETE LAGOAS'!G47</f>
        <v>8255.9452559999991</v>
      </c>
      <c r="H67" s="9">
        <f t="shared" si="0"/>
        <v>33023.781023999996</v>
      </c>
    </row>
    <row r="68" spans="1:9" ht="33" x14ac:dyDescent="0.25">
      <c r="A68" s="6" t="s">
        <v>184</v>
      </c>
      <c r="B68" s="4" t="s">
        <v>185</v>
      </c>
      <c r="C68" s="10" t="s">
        <v>186</v>
      </c>
      <c r="D68" s="11">
        <v>421.92</v>
      </c>
      <c r="E68" s="4" t="s">
        <v>14</v>
      </c>
      <c r="F68" s="4">
        <v>4</v>
      </c>
      <c r="G68" s="8">
        <f>[1]VESPASIANO!G47</f>
        <v>1611.220632</v>
      </c>
      <c r="H68" s="9">
        <f t="shared" si="0"/>
        <v>6444.8825280000001</v>
      </c>
    </row>
    <row r="69" spans="1:9" ht="15.75" x14ac:dyDescent="0.25">
      <c r="A69" s="16" t="s">
        <v>187</v>
      </c>
      <c r="B69" s="16"/>
      <c r="C69" s="16"/>
      <c r="D69" s="16"/>
      <c r="E69" s="16"/>
      <c r="F69" s="16"/>
      <c r="G69" s="17">
        <f>SUM(G5:G68)</f>
        <v>380886.60124800005</v>
      </c>
      <c r="H69" s="18" t="s">
        <v>188</v>
      </c>
    </row>
    <row r="70" spans="1:9" ht="15.75" x14ac:dyDescent="0.25">
      <c r="A70" s="16" t="s">
        <v>189</v>
      </c>
      <c r="B70" s="16"/>
      <c r="C70" s="16"/>
      <c r="D70" s="16"/>
      <c r="E70" s="16"/>
      <c r="F70" s="16"/>
      <c r="G70" s="19">
        <v>4</v>
      </c>
      <c r="H70" s="17">
        <f>SUM(H5:H68)</f>
        <v>1523546.4049920002</v>
      </c>
      <c r="I70" s="20"/>
    </row>
    <row r="71" spans="1:9" ht="15.75" x14ac:dyDescent="0.25">
      <c r="A71" s="16" t="s">
        <v>190</v>
      </c>
      <c r="B71" s="16"/>
      <c r="C71" s="16"/>
      <c r="D71" s="16"/>
      <c r="E71" s="16"/>
      <c r="F71" s="16"/>
      <c r="G71" s="19">
        <v>3</v>
      </c>
      <c r="H71" s="21">
        <f>G71*H70</f>
        <v>4570639.2149760006</v>
      </c>
      <c r="I71" s="22"/>
    </row>
    <row r="72" spans="1:9" ht="16.5" x14ac:dyDescent="0.25">
      <c r="A72" s="6">
        <v>2</v>
      </c>
      <c r="B72" s="5" t="s">
        <v>191</v>
      </c>
      <c r="C72" s="5"/>
      <c r="D72" s="5"/>
      <c r="E72" s="5"/>
      <c r="F72" s="5"/>
      <c r="G72" s="19" t="s">
        <v>188</v>
      </c>
      <c r="H72" s="21">
        <v>210000</v>
      </c>
    </row>
    <row r="73" spans="1:9" ht="15.75" x14ac:dyDescent="0.25">
      <c r="A73" s="16" t="s">
        <v>192</v>
      </c>
      <c r="B73" s="16"/>
      <c r="C73" s="16"/>
      <c r="D73" s="16"/>
      <c r="E73" s="16"/>
      <c r="F73" s="16"/>
      <c r="G73" s="19" t="s">
        <v>188</v>
      </c>
      <c r="H73" s="21">
        <f>H72+H71</f>
        <v>4780639.2149760006</v>
      </c>
    </row>
    <row r="75" spans="1:9" x14ac:dyDescent="0.25">
      <c r="F75" s="23"/>
      <c r="G75" s="23"/>
      <c r="H75" s="24"/>
    </row>
    <row r="76" spans="1:9" x14ac:dyDescent="0.25">
      <c r="F76" s="25"/>
      <c r="G76" s="26"/>
      <c r="H76" s="26"/>
    </row>
    <row r="78" spans="1:9" x14ac:dyDescent="0.25">
      <c r="F78" s="20"/>
      <c r="G78" s="20"/>
      <c r="H78" s="20"/>
    </row>
  </sheetData>
  <mergeCells count="9">
    <mergeCell ref="A71:F71"/>
    <mergeCell ref="B72:F72"/>
    <mergeCell ref="A73:F73"/>
    <mergeCell ref="A1:H1"/>
    <mergeCell ref="A2:H2"/>
    <mergeCell ref="B4:H4"/>
    <mergeCell ref="B8:B24"/>
    <mergeCell ref="A69:F69"/>
    <mergeCell ref="A70:F70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shapeId="1025" r:id="rId3">
          <objectPr defaultSize="0" autoPict="0" r:id="rId4">
            <anchor moveWithCells="1" sizeWithCells="1">
              <from>
                <xdr:col>1</xdr:col>
                <xdr:colOff>438150</xdr:colOff>
                <xdr:row>3</xdr:row>
                <xdr:rowOff>0</xdr:rowOff>
              </from>
              <to>
                <xdr:col>2</xdr:col>
                <xdr:colOff>1209675</xdr:colOff>
                <xdr:row>3</xdr:row>
                <xdr:rowOff>0</xdr:rowOff>
              </to>
            </anchor>
          </objectPr>
        </oleObject>
      </mc:Choice>
      <mc:Fallback>
        <oleObject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Extiminas</dc:creator>
  <cp:lastModifiedBy>Extiminas</cp:lastModifiedBy>
  <dcterms:created xsi:type="dcterms:W3CDTF">2023-12-15T14:16:46Z</dcterms:created>
  <dcterms:modified xsi:type="dcterms:W3CDTF">2023-12-15T14:17:33Z</dcterms:modified>
</cp:coreProperties>
</file>